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esktop\EDITH 2020\AUSTERIDAD Y EFICIENCIA DEL GASTO PUBLICO2020\"/>
    </mc:Choice>
  </mc:AlternateContent>
  <bookViews>
    <workbookView xWindow="0" yWindow="0" windowWidth="20490" windowHeight="7650"/>
  </bookViews>
  <sheets>
    <sheet name="Hoja1" sheetId="1" r:id="rId1"/>
    <sheet name="Hoja3" sheetId="3" r:id="rId2"/>
  </sheets>
  <calcPr calcId="162913"/>
</workbook>
</file>

<file path=xl/calcChain.xml><?xml version="1.0" encoding="utf-8"?>
<calcChain xmlns="http://schemas.openxmlformats.org/spreadsheetml/2006/main">
  <c r="F54" i="1" l="1"/>
  <c r="G54" i="1" s="1"/>
  <c r="G17" i="1"/>
  <c r="G62" i="1"/>
  <c r="G64" i="1"/>
  <c r="G66" i="1"/>
  <c r="F66" i="1"/>
  <c r="G4" i="1"/>
  <c r="G3" i="1"/>
  <c r="G10" i="1" l="1"/>
  <c r="G11" i="1"/>
  <c r="G12" i="1"/>
  <c r="G13" i="1"/>
  <c r="G15" i="1"/>
  <c r="G68" i="1"/>
  <c r="G69" i="1"/>
  <c r="G70" i="1"/>
  <c r="G79" i="1"/>
  <c r="G101" i="1"/>
  <c r="G108" i="1"/>
  <c r="G109" i="1"/>
  <c r="F21" i="1"/>
  <c r="F4" i="1"/>
  <c r="F3" i="1"/>
  <c r="F16" i="1"/>
  <c r="F15" i="1"/>
  <c r="F13" i="1"/>
  <c r="F12" i="1"/>
  <c r="F11" i="1"/>
  <c r="F10" i="1"/>
  <c r="E66" i="1" l="1"/>
  <c r="E54" i="1" l="1"/>
  <c r="E17" i="1" l="1"/>
  <c r="F17" i="1" l="1"/>
  <c r="E117" i="1"/>
  <c r="D17" i="1" l="1"/>
  <c r="D117" i="1" l="1"/>
  <c r="F117" i="1" l="1"/>
</calcChain>
</file>

<file path=xl/sharedStrings.xml><?xml version="1.0" encoding="utf-8"?>
<sst xmlns="http://schemas.openxmlformats.org/spreadsheetml/2006/main" count="189" uniqueCount="153">
  <si>
    <t>CONCEPTO</t>
  </si>
  <si>
    <t>VALOR PAGADO EL MES O PERIODO ANTERIOR</t>
  </si>
  <si>
    <t>VALOR PAGADO EL MES O PERIODO INFORMADO</t>
  </si>
  <si>
    <t>VALOR ACUMULADO O PAGADO EN EL AÑO</t>
  </si>
  <si>
    <t>% VARIACIÓN DEL VALOR PAGADO EN EL MES O PERIODO RESPECTO AL TRIMESTRE DEL PERIODO ANTERIOR</t>
  </si>
  <si>
    <t>VALOR DEL REGISTRO PRESUPUESTAL DEL MES O PERIODO INFORMADO</t>
  </si>
  <si>
    <t>1.1 NOMINA</t>
  </si>
  <si>
    <t>TOTALES</t>
  </si>
  <si>
    <t>(F)</t>
  </si>
  <si>
    <t>(G)</t>
  </si>
  <si>
    <t>(H)</t>
  </si>
  <si>
    <t>(I)</t>
  </si>
  <si>
    <t>2.1 PERSONAL SUPERNUMERARIO</t>
  </si>
  <si>
    <t>Parafiscales</t>
  </si>
  <si>
    <t>SENA</t>
  </si>
  <si>
    <t>ICBF</t>
  </si>
  <si>
    <t>CAJAS DE COMPENSACIÓN FAMILIAR</t>
  </si>
  <si>
    <t>2.2 REMUNERACIÓN DE SERVICIOS TECNICOS</t>
  </si>
  <si>
    <t>2.3 HONORARIOS</t>
  </si>
  <si>
    <t>2.5 OTROS CONCEPTOS DE SERVICIO, PERSONALES INDIRECTOS - PASANTE SENA</t>
  </si>
  <si>
    <t>TOTAL</t>
  </si>
  <si>
    <t>3. N° DE PERSONAL DE PLANTA</t>
  </si>
  <si>
    <t>4. N° DE PERSONAL CONTRATADO ACTUALMENTE</t>
  </si>
  <si>
    <t>5. % DE PERSONAL CONTRATADO RESPECTO A LA PLANTA</t>
  </si>
  <si>
    <t>1. IMPRESOS, PÚBLICIDAD Y PUBLICACIONES (I.P.P)</t>
  </si>
  <si>
    <t>1.1 IMPRESIONES Y PUBLICACIONES</t>
  </si>
  <si>
    <t>1.2 AVISOS PUBLICITARIOS</t>
  </si>
  <si>
    <t>1.3 SUSCRIPCIONES</t>
  </si>
  <si>
    <t>1.4 ADQUISICIONES DE REVISTAS Y LIBROS</t>
  </si>
  <si>
    <t>1.5 OTROS GASTOS</t>
  </si>
  <si>
    <t>RESPONSABLE</t>
  </si>
  <si>
    <t xml:space="preserve">3142311627 SISTEMAS </t>
  </si>
  <si>
    <t>3138032731 OPERATIVA</t>
  </si>
  <si>
    <t>3138028975 ADMINISTRATIVA</t>
  </si>
  <si>
    <t>3208484868 GERENCIA</t>
  </si>
  <si>
    <t>3178942272 COACTIVO</t>
  </si>
  <si>
    <t>3178942263 JURIDICA</t>
  </si>
  <si>
    <t>3183409958  PAT SOATA</t>
  </si>
  <si>
    <t>3183508307 PLANEACION</t>
  </si>
  <si>
    <t>3203212527 SECRETARIA GERENCIA</t>
  </si>
  <si>
    <t>3214532992 PAT COMBITA</t>
  </si>
  <si>
    <t>3176366101 PAT NOBSA</t>
  </si>
  <si>
    <t>3176400082 PAT MONIQUIRA</t>
  </si>
  <si>
    <t>3176488700 GUATEQUE</t>
  </si>
  <si>
    <t>3176581134 PAT RAMIRIQUI</t>
  </si>
  <si>
    <t>3176607795 PAT VILLADELEYVA</t>
  </si>
  <si>
    <t>3178932525 PAT SANTA ROSA</t>
  </si>
  <si>
    <t>3178932531 SEGURIDAD VIAL</t>
  </si>
  <si>
    <t>3176432790 PAT SABOYA</t>
  </si>
  <si>
    <t>Nobsa - 7773019</t>
  </si>
  <si>
    <t>Saboya - 7255439</t>
  </si>
  <si>
    <t>Guateque 7540369</t>
  </si>
  <si>
    <t>Soatá - 7880082</t>
  </si>
  <si>
    <t>Miraflores - 7331794</t>
  </si>
  <si>
    <t>Villa de Leyva - 7321221</t>
  </si>
  <si>
    <t>Ramiriquí - 7327031</t>
  </si>
  <si>
    <t>INTERNET</t>
  </si>
  <si>
    <t xml:space="preserve">INTERNET </t>
  </si>
  <si>
    <t>BANDA ANCHA SEDE ADMINISTRATIVA</t>
  </si>
  <si>
    <t xml:space="preserve">Paquete  PRO 5 dispo </t>
  </si>
  <si>
    <t xml:space="preserve">COMBITA BANDA INTERNET DEDICADO ANCHO DE BANDA ORIGEN 4MBPS Tunja </t>
  </si>
  <si>
    <t xml:space="preserve">Dirección IP FIJA COMBITA </t>
  </si>
  <si>
    <t>1. ADQUISICIÓN DE BIENES</t>
  </si>
  <si>
    <t>Periodo anterior</t>
  </si>
  <si>
    <t>Periodo informado</t>
  </si>
  <si>
    <t>2. MATERIALES Y SUMINISTROS</t>
  </si>
  <si>
    <t>3.1 MANTENIMIENTO DE VEHÍCULOS</t>
  </si>
  <si>
    <t>4.1 PÓLIZAS DE SEGUROS</t>
  </si>
  <si>
    <t>5.1 PEAJES</t>
  </si>
  <si>
    <t>6. OTROS GASTOS</t>
  </si>
  <si>
    <t>6.1 OTROS GASTOS ASOCIADOS AL PARQUE AUTOMOTOR</t>
  </si>
  <si>
    <t>No DE VEHÍCULOS ACTIVOS CON QUE CUENTA LA ENTIDAD</t>
  </si>
  <si>
    <t>No DE VEHÍCULOS INACTIVOS CON QUE CUENTA LA ENTIDAD</t>
  </si>
  <si>
    <t>No DE PERSONAL ASOCIADO A LA CONDUCCIÓN DE VEHÍCULOS</t>
  </si>
  <si>
    <t>No DE PERSONAL ASOCIADO A LA CUSTODIA DE VEHÍCULOS</t>
  </si>
  <si>
    <t>No DE PERSONAL ASOCIADO AL MANTENIMIENTO DE VEHÍCULOS</t>
  </si>
  <si>
    <t>INFORME SOBRE INMUEBLES, MANTENIMIENTO Y MEJORAS</t>
  </si>
  <si>
    <t>1. COMPRA DE INMUEBLES</t>
  </si>
  <si>
    <t>5. OTROS</t>
  </si>
  <si>
    <t>1. ASIGNACIÓN DE USO DE TELEFONOS CELULARES (A.U.T.C)</t>
  </si>
  <si>
    <t>N°</t>
  </si>
  <si>
    <t>VALOR AUTORIZADO CONSUMO MENSUAL (D)</t>
  </si>
  <si>
    <t>VALOR REINTEGRO</t>
  </si>
  <si>
    <t>NUMERO DE TELEFONO</t>
  </si>
  <si>
    <t>VALOR TOTAL PAGADO O PERIODO EN EL MES O PERIODO ANTERIOR</t>
  </si>
  <si>
    <t>VALOR PAGADO EN EL MES O PERIDO INFORMADO</t>
  </si>
  <si>
    <t>% VARIACIÓN PAGADO EN EL MES RESPECTO AL MES ANTERIOR</t>
  </si>
  <si>
    <t>2. INFORMES SOBRE TELEFONOS FIJOS</t>
  </si>
  <si>
    <t>Moniquirá - 7282682</t>
  </si>
  <si>
    <t>TELEVISION</t>
  </si>
  <si>
    <t>1.1 COMPRA DE VEHÍCULOS</t>
  </si>
  <si>
    <t>Acumulado Año</t>
  </si>
  <si>
    <t>Variación %</t>
  </si>
  <si>
    <t>DUO CIUDAD ORIGEN TUNJA</t>
  </si>
  <si>
    <t>2.1 LLANTAS REPUESTOS Y ACCESORIOS</t>
  </si>
  <si>
    <t>2.2 COMBUSTIBLES Y ACEITE (Existe contrato)</t>
  </si>
  <si>
    <t>4. SEGUROS</t>
  </si>
  <si>
    <t>5. GASTOS DE DESPLAZAMIENTO</t>
  </si>
  <si>
    <t>5.2 DESPLAZAMIENTOS</t>
  </si>
  <si>
    <t>VALOR PAGADO EN EL MES O PERIODO INFORMADO</t>
  </si>
  <si>
    <t>2. MANTENIMIENTO DE INMUEBLES-INFRAESTRUCTURA</t>
  </si>
  <si>
    <t>3. MANTENIMIENTO DE EDIFICACIONES</t>
  </si>
  <si>
    <t>4. MEJORAS DE INMUEBLES</t>
  </si>
  <si>
    <t xml:space="preserve">2.4 VIATICOS  Y GASTOS DE VIAJE </t>
  </si>
  <si>
    <t>3185326366 ALARMA COMBITA-archivo</t>
  </si>
  <si>
    <t xml:space="preserve">SEDE ADMIISTRATIVA TV +INTERNET </t>
  </si>
  <si>
    <t xml:space="preserve">RECOMENDACIONES Y/O OBSERVACIONES: </t>
  </si>
  <si>
    <t>SEDE</t>
  </si>
  <si>
    <t xml:space="preserve">SEDE </t>
  </si>
  <si>
    <t>LD MONIQUIRA</t>
  </si>
  <si>
    <t>LD MIRAFLORES</t>
  </si>
  <si>
    <t>LD sede</t>
  </si>
  <si>
    <t>LD NOBSA</t>
  </si>
  <si>
    <t>LD  sede</t>
  </si>
  <si>
    <t>LD SOATA</t>
  </si>
  <si>
    <t>PBX</t>
  </si>
  <si>
    <t xml:space="preserve">N° de telefono </t>
  </si>
  <si>
    <t xml:space="preserve">TELEFONIA+INTERNET  AUDITORIO  </t>
  </si>
  <si>
    <t>7432283-7436195-7450909-7434374</t>
  </si>
  <si>
    <t>Guateque</t>
  </si>
  <si>
    <t>Nobsa</t>
  </si>
  <si>
    <t xml:space="preserve">Villa de Leyva </t>
  </si>
  <si>
    <t xml:space="preserve">ANCHO BANDA 4 MBPS 7452430 </t>
  </si>
  <si>
    <t>SEDE ADMINISTRATIVA</t>
  </si>
  <si>
    <t>VALOR CONSUMO PERIODO</t>
  </si>
  <si>
    <t>ANCHO DE BANDA  10 MBPS</t>
  </si>
  <si>
    <t>3162372192 COBRO COACTIVO</t>
  </si>
  <si>
    <t>COMBITA CANAL DEDICADO INTERNET</t>
  </si>
  <si>
    <t>Saboya</t>
  </si>
  <si>
    <t xml:space="preserve">PAT </t>
  </si>
  <si>
    <t xml:space="preserve">PLAN MEPE MULTIOPERADOR  10000 </t>
  </si>
  <si>
    <t>RECOMENDACIÓN DE RIGOR:</t>
  </si>
  <si>
    <t xml:space="preserve">EDITH CARDENAS HERRERA                               Jefe Oficina Asesora de Control Interno </t>
  </si>
  <si>
    <t>PRIMER TRIMESTRE 2020</t>
  </si>
  <si>
    <t>NO PRESENTA INFORMACION DEL VALOR PAGADO</t>
  </si>
  <si>
    <r>
      <t xml:space="preserve">                                                              INFORME SOBRE AUSTERIDAD Y EFICIENCIA DEL GASTO PUBLICO
                                                                                              </t>
    </r>
    <r>
      <rPr>
        <b/>
        <sz val="11"/>
        <color theme="1"/>
        <rFont val="Calibri"/>
        <family val="2"/>
        <scheme val="minor"/>
      </rPr>
      <t xml:space="preserve">OFICINA DE CONTROL INTERNO </t>
    </r>
    <r>
      <rPr>
        <sz val="11"/>
        <color theme="1"/>
        <rFont val="Calibri"/>
        <family val="2"/>
        <scheme val="minor"/>
      </rPr>
      <t xml:space="preserve">
                                                                                                      SEGUNDO TRIMESTRE   2020
                                                     ADMINISTRACIÓN DE PERSONAL Y CONTRATACIÓN DE SERVICIOS PERSONALES
</t>
    </r>
  </si>
  <si>
    <t>No presentó información</t>
  </si>
  <si>
    <t>Total pagado  con corte a 30 de Junio 2020</t>
  </si>
  <si>
    <t>La entidad cuenta con un conductor de libre nombramiento y remoción.</t>
  </si>
  <si>
    <t>La información reportada de personal de planta y contratado  incluye los contratos con  aprendices SENA.información suministrada por el área juridica del ITBOY.</t>
  </si>
  <si>
    <t>valor pagado el mes o perido anterior</t>
  </si>
  <si>
    <t xml:space="preserve">Valor pagado en el mes o periodo actual </t>
  </si>
  <si>
    <t xml:space="preserve">La información solicitada a Gerencia y suministrada por  la auxiliar administrativa del área Financiera  es suficiente para   inisitir en  la misma recomendación desde hace varios informes atrás , reducir el gasto en telefonía e internet se vuelve inaceptable  pagar telefonia fija en una facturación, telefonia de discado directo nacional en otra facturación  y telefónia  celular en otra factura  a los Puntos de Atención  de Transito  y  para la sede administrativa , Es de reflexionar sobre las quejas  de los usuarios por precisamente no contestar los teléfonos por parte de la entidad.                                                                                               </t>
  </si>
  <si>
    <r>
      <rPr>
        <b/>
        <sz val="11"/>
        <color theme="1"/>
        <rFont val="Calibri"/>
        <family val="2"/>
        <scheme val="minor"/>
      </rPr>
      <t>Observar y atender las recomendaciones  que la Oficina de Control Interno deja a través de este informe  que repite las anteriormente formuladas .</t>
    </r>
    <r>
      <rPr>
        <sz val="11"/>
        <color theme="1"/>
        <rFont val="Calibri"/>
        <family val="2"/>
        <scheme val="minor"/>
      </rPr>
      <t xml:space="preserve"> Con base en la  información suministrada para el presente informe se encuentra que siguen pagandose facturas por telefonia fija, telefonia celular y telefonia de larga distancia  variación alguna en los servici para el servicio de los 10  Puntos de atención de Tránsito .(En el pasado Informe de Austeridad y eficiencia del gasto público con corte a 30 de Diciembre del 2019  , que se presentó  en el mes de febrero 2020 , que a letra  recomendó:                                                                                                                                                                                                                        "</t>
    </r>
    <r>
      <rPr>
        <b/>
        <i/>
        <sz val="11"/>
        <color theme="1"/>
        <rFont val="Calibri"/>
        <family val="2"/>
        <scheme val="minor"/>
      </rPr>
      <t xml:space="preserve">Se reitera desde la oficina de Control Interno la necesidad imperiosa de analizar  el costo beneficio de la telefonia local - telefomia de Discado  Directo Nacionalcuando tambien se tienen en algunos PATS telefonia celular . Igualmente analizar y tomar decisiones respecto de los costos de tener telegfonia de discado directo nacional, local en varias dependencias de la entidad  verificando su uso y costo beneficio, ya que debe mejorarse aún más los costos de las comunicaciones del ITBOY. Es reiterativo que se debe planear,  analizar y tomar las decisiones que no traigan reprocesos  a la ejecución del día a día de la entidad. buscar la forma de manejar los costos de la telefonia a traves de 1 o mínimo número de facturas"  ) .      </t>
    </r>
    <r>
      <rPr>
        <sz val="11"/>
        <color theme="1"/>
        <rFont val="Calibri"/>
        <family val="2"/>
        <scheme val="minor"/>
      </rPr>
      <t xml:space="preserve"> Esta oficina insiste en que podria entonces tratarse de una mala practica  que la entidad pague  con dineros públicos por telefonia fija y que correspondiendo al mismo número telefonico , tambien la entidad pague factura por  servicio de Discado Directo nacional. Igualmente  no fue allegado el informe solicitado en el anterior informe de austeridad y efiecincia del gasto público II trimestre 2020. </t>
    </r>
    <r>
      <rPr>
        <b/>
        <sz val="11"/>
        <color theme="1"/>
        <rFont val="Calibri"/>
        <family val="2"/>
        <scheme val="minor"/>
      </rPr>
      <t xml:space="preserve">Esta oficina recomienda  nuevamente establecer de manera urgente  mayores canales de accesibilidad  eficientes  para los usuarios buscando minimizar al maximo los gastos no justificados por  telefonía, de lo cual debe </t>
    </r>
    <r>
      <rPr>
        <b/>
        <u/>
        <sz val="11"/>
        <color theme="1"/>
        <rFont val="Calibri"/>
        <family val="2"/>
        <scheme val="minor"/>
      </rPr>
      <t>presentarse el respectivo plan de mejoramiento a la Oficina de Control Interno  de Gestón</t>
    </r>
    <r>
      <rPr>
        <b/>
        <sz val="11"/>
        <color theme="1"/>
        <rFont val="Calibri"/>
        <family val="2"/>
        <scheme val="minor"/>
      </rPr>
      <t>."     De otro lado para ste informe se solicita realizar el análisis de la necesidad de  pagar servicio de telefonia celular para las areas directivas , administrativas y asesoras que pudieran tener este servicio que se funda en erogación del presupuesto público. La entidad requiere de grandes esfuerzos  materializados.</t>
    </r>
  </si>
  <si>
    <t xml:space="preserve"> El Pat de Saboya no presenta valor pagado  de telefonía fija durante el  primer trimestre 2020.</t>
  </si>
  <si>
    <r>
      <rPr>
        <b/>
        <sz val="14"/>
        <color theme="1"/>
        <rFont val="Calibri"/>
        <family val="2"/>
        <scheme val="minor"/>
      </rPr>
      <t>El pago de Nómina  para este trimestre 2020 obedece a  que se pagaron dentro del período 2 meses de salario a los trabajadores.</t>
    </r>
    <r>
      <rPr>
        <sz val="9"/>
        <color theme="1"/>
        <rFont val="Calibri"/>
        <family val="2"/>
        <scheme val="minor"/>
      </rPr>
      <t xml:space="preserve"> </t>
    </r>
  </si>
  <si>
    <t>Para este segundo trimestre 2020 encontramos un valor superior al reportado en el primer trimestre 2020 de parafiscales,  en razón a que al pagar mes vencido en este  trimestre tambien cobija el pago del mes de marzo 2020.Pago que la entidad viene realizando con prioridad , en aplicación al marco juridico regulatorio.</t>
  </si>
  <si>
    <t>El número 7450905 presenta 2 cobros  uno por TELEFONIA+INTERNET AUDITORIO correspondiente al valor $289,225 y también se encuentra incluido en el cobro de LD ( larga distancia)  $378,420, Saboya., Guateque y Ramiriquï no presentamn valor de telefonia fija para este  segundo trimestre 2020.</t>
  </si>
  <si>
    <t>% de VARIACION ENTRE PERIODOS REPORTADOS</t>
  </si>
  <si>
    <t>EL consumo de celular disminuyó en los 10 PATS del consumo total primer trimestre 2020  por valor de $672894, respecto del consumo  del segundo trimestre 2020 $682382 la suma de $9,488</t>
  </si>
  <si>
    <t>2,476,290</t>
  </si>
  <si>
    <t>2,703,342</t>
  </si>
  <si>
    <r>
      <t xml:space="preserve">La información sobre el gasto por telefonía celular,larga distancia, local e internet  para el segundo trimestre de 2020 ,no presenta cambios ostencibles  en favor de la Austeridad para el ITBOY  por ahora, los valores informados  de manera general corresponden  al servicio de 2 meses de facturación.  La  variación en el costo mes y el mismo número de lineas y de facturas se mantiene, según la información aportada, sin observancia de las Recomendaciondees del área de Control Interno. A lo anterior se agrega parte del  informe escrito presentado por el área de Sistemas , asï: </t>
    </r>
    <r>
      <rPr>
        <b/>
        <i/>
        <sz val="11"/>
        <color theme="1"/>
        <rFont val="Calibri"/>
        <family val="2"/>
        <scheme val="minor"/>
      </rPr>
      <t>" las lineas telefónicas son suministradas por Colombia Telecomunicaciones empresa con quien ya se gestionóla suspensión de las mismas , sin embargo este proceso tarda mas o menos 30 dias". "Todos lospuntos de atención  cuentan en este momento con  la solución teléfonía IP, por tanto ningún punto de atención continuará con telefonía convencional "</t>
    </r>
    <r>
      <rPr>
        <b/>
        <sz val="11"/>
        <color theme="1"/>
        <rFont val="Calibri"/>
        <family val="2"/>
        <scheme val="minor"/>
      </rPr>
      <t xml:space="preserve">referido esto último a telefonía local y LD- Nacional . de otro lado tambiín informa que todos los puntos cuentan con internet por fibra óptica. En el informe también el área de Sistemas advierte que  </t>
    </r>
    <r>
      <rPr>
        <b/>
        <i/>
        <sz val="11"/>
        <color theme="1"/>
        <rFont val="Calibri"/>
        <family val="2"/>
        <scheme val="minor"/>
      </rPr>
      <t>" en temas de internet y la telefonía se realiza a atrves de un conmutador con cuya planta telefónica está en muy mal estado y debe ser reemplazad, el PBX implica gastos  en líneas telefónicas tanto en la sede central como en cada uno de los puntos de atención , generando costos por llamada realizada".</t>
    </r>
    <r>
      <rPr>
        <b/>
        <sz val="11"/>
        <color theme="1"/>
        <rFont val="Calibri"/>
        <family val="2"/>
        <scheme val="minor"/>
      </rPr>
      <t>Asegura qu</t>
    </r>
    <r>
      <rPr>
        <b/>
        <i/>
        <sz val="11"/>
        <color theme="1"/>
        <rFont val="Calibri"/>
        <family val="2"/>
        <scheme val="minor"/>
      </rPr>
      <t>e " Para este año se inició el proceso para la implementación de telefonía de voz sobre IP, para lo cual se requería de canales robustos para el manejo de voz sobre red de datos".</t>
    </r>
    <r>
      <rPr>
        <b/>
        <sz val="11"/>
        <color theme="1"/>
        <rFont val="Calibri"/>
        <family val="2"/>
        <scheme val="minor"/>
      </rPr>
      <t>Manifiesta en su informe que:</t>
    </r>
    <r>
      <rPr>
        <b/>
        <i/>
        <sz val="11"/>
        <color theme="1"/>
        <rFont val="Calibri"/>
        <family val="2"/>
        <scheme val="minor"/>
      </rPr>
      <t xml:space="preserve">  La telefonía IP ofrece en resumen para el Instituto los siguientes beneficios: * mayor escalbilidad con una minima inversión de infraestructuras, *servicios de telecomunicaciones avanzados gratuitos, *Ahorro hasta un 60% en tu factura de teléfono.</t>
    </r>
    <r>
      <rPr>
        <b/>
        <sz val="11"/>
        <color theme="1"/>
        <rFont val="Calibri"/>
        <family val="2"/>
        <scheme val="minor"/>
      </rPr>
      <t>Se espera avances para el próximo informe.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</si>
</sst>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_(&quot;$&quot;\ * #,##0_);_(&quot;$&quot;\ * \(#,##0\);_(&quot;$&quot;\ * &quot;-&quot;_);_(@_)"/>
    <numFmt numFmtId="166" formatCode="_(&quot;$&quot;\ * #,##0.00_);_(&quot;$&quot;\ * \(#,##0.00\);_(&quot;$&quot;\ * &quot;-&quot;??_);_(@_)"/>
    <numFmt numFmtId="167" formatCode="&quot;$&quot;\ #,##0"/>
    <numFmt numFmtId="168" formatCode="0.000"/>
  </numFmts>
  <fonts count="1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b/>
      <sz val="10"/>
      <color theme="1"/>
      <name val="Calibri"/>
      <family val="2"/>
      <scheme val="minor"/>
    </font>
    <font>
      <b/>
      <sz val="18"/>
      <color theme="1"/>
      <name val="Calibri"/>
      <family val="2"/>
      <scheme val="minor"/>
    </font>
    <font>
      <b/>
      <i/>
      <sz val="11"/>
      <color theme="1"/>
      <name val="Calibri"/>
      <family val="2"/>
      <scheme val="minor"/>
    </font>
    <font>
      <sz val="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2"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0" fillId="2" borderId="1" xfId="0" applyFill="1" applyBorder="1" applyAlignment="1">
      <alignment horizontal="center" vertical="center"/>
    </xf>
    <xf numFmtId="0" fontId="2" fillId="2" borderId="1" xfId="0" applyFont="1" applyFill="1" applyBorder="1" applyAlignment="1">
      <alignment horizontal="center" vertical="center" wrapText="1"/>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xf>
    <xf numFmtId="0" fontId="2" fillId="2" borderId="1" xfId="0" applyFont="1" applyFill="1" applyBorder="1" applyAlignment="1">
      <alignment horizontal="center" vertical="center"/>
    </xf>
    <xf numFmtId="0" fontId="5" fillId="2" borderId="1" xfId="0" applyFont="1" applyFill="1" applyBorder="1" applyAlignment="1">
      <alignment horizontal="center" wrapText="1"/>
    </xf>
    <xf numFmtId="0" fontId="5" fillId="2" borderId="1" xfId="0" applyFont="1" applyFill="1" applyBorder="1" applyAlignment="1">
      <alignment horizontal="center"/>
    </xf>
    <xf numFmtId="165" fontId="5" fillId="2" borderId="1" xfId="0" applyNumberFormat="1" applyFont="1" applyFill="1" applyBorder="1"/>
    <xf numFmtId="0" fontId="0" fillId="2" borderId="0" xfId="0" applyFill="1"/>
    <xf numFmtId="9" fontId="2" fillId="2" borderId="1" xfId="2" applyFont="1" applyFill="1" applyBorder="1" applyAlignment="1">
      <alignment horizontal="center" vertical="center"/>
    </xf>
    <xf numFmtId="165" fontId="5" fillId="2" borderId="1" xfId="0" applyNumberFormat="1" applyFont="1" applyFill="1" applyBorder="1" applyAlignment="1">
      <alignment vertical="center"/>
    </xf>
    <xf numFmtId="10" fontId="2" fillId="2" borderId="1" xfId="0" applyNumberFormat="1" applyFont="1" applyFill="1" applyBorder="1" applyAlignment="1">
      <alignment horizontal="center" vertical="center"/>
    </xf>
    <xf numFmtId="0" fontId="0" fillId="2" borderId="1" xfId="0" applyFill="1" applyBorder="1"/>
    <xf numFmtId="164" fontId="5" fillId="2" borderId="1" xfId="0" applyNumberFormat="1" applyFont="1" applyFill="1" applyBorder="1" applyAlignment="1">
      <alignment vertical="center"/>
    </xf>
    <xf numFmtId="165" fontId="2" fillId="2" borderId="0"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3" fontId="3"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5" fontId="5" fillId="2" borderId="8" xfId="0" applyNumberFormat="1" applyFont="1" applyFill="1" applyBorder="1" applyAlignment="1">
      <alignment vertical="center" wrapText="1"/>
    </xf>
    <xf numFmtId="0" fontId="0" fillId="2" borderId="0" xfId="0" applyFill="1" applyBorder="1" applyAlignment="1">
      <alignment horizontal="center" vertical="center"/>
    </xf>
    <xf numFmtId="0" fontId="0" fillId="2" borderId="8" xfId="0" applyFill="1" applyBorder="1" applyAlignment="1">
      <alignment horizontal="center" vertical="center"/>
    </xf>
    <xf numFmtId="165" fontId="4" fillId="2" borderId="2" xfId="1" applyNumberFormat="1" applyFont="1" applyFill="1" applyBorder="1" applyAlignment="1">
      <alignment horizontal="center" vertical="center"/>
    </xf>
    <xf numFmtId="0" fontId="0" fillId="2" borderId="2" xfId="0" applyFill="1" applyBorder="1"/>
    <xf numFmtId="164" fontId="2" fillId="2" borderId="3" xfId="1" applyNumberFormat="1" applyFont="1" applyFill="1" applyBorder="1" applyAlignment="1">
      <alignment horizontal="center"/>
    </xf>
    <xf numFmtId="0" fontId="4"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6" fillId="2" borderId="2" xfId="0" applyFont="1" applyFill="1" applyBorder="1" applyAlignment="1">
      <alignment horizontal="left"/>
    </xf>
    <xf numFmtId="0" fontId="6" fillId="2" borderId="10" xfId="0" applyFont="1" applyFill="1" applyBorder="1" applyAlignment="1">
      <alignment horizontal="left"/>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0" fillId="2" borderId="11" xfId="0" applyFill="1" applyBorder="1" applyAlignment="1">
      <alignment vertical="center" wrapText="1"/>
    </xf>
    <xf numFmtId="0" fontId="0" fillId="2" borderId="9" xfId="0" applyFill="1" applyBorder="1" applyAlignment="1">
      <alignment vertical="center" wrapText="1"/>
    </xf>
    <xf numFmtId="0" fontId="4" fillId="2" borderId="3" xfId="0" applyFont="1" applyFill="1" applyBorder="1" applyAlignment="1">
      <alignment horizontal="center" vertical="center" wrapText="1"/>
    </xf>
    <xf numFmtId="0" fontId="0" fillId="3" borderId="0" xfId="0" applyFill="1"/>
    <xf numFmtId="0" fontId="0" fillId="4" borderId="0" xfId="0" applyFill="1"/>
    <xf numFmtId="0" fontId="8" fillId="2" borderId="1" xfId="0" applyFont="1" applyFill="1" applyBorder="1"/>
    <xf numFmtId="0" fontId="0" fillId="0" borderId="3" xfId="0" applyBorder="1" applyAlignment="1">
      <alignment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1" xfId="0" applyBorder="1" applyAlignment="1">
      <alignment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10" xfId="0" applyBorder="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3" xfId="0" applyFont="1" applyFill="1" applyBorder="1" applyAlignment="1">
      <alignment horizontal="center"/>
    </xf>
    <xf numFmtId="0" fontId="0" fillId="2" borderId="11" xfId="0" applyFill="1" applyBorder="1" applyAlignment="1">
      <alignment vertical="center" wrapText="1"/>
    </xf>
    <xf numFmtId="0" fontId="0" fillId="2" borderId="9" xfId="0"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center" vertical="center" wrapText="1"/>
    </xf>
    <xf numFmtId="167" fontId="2" fillId="2" borderId="1"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5"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10" xfId="0" applyFont="1" applyFill="1" applyBorder="1" applyAlignment="1">
      <alignment horizontal="left" wrapText="1"/>
    </xf>
    <xf numFmtId="0" fontId="9" fillId="0" borderId="10" xfId="0" applyFont="1" applyBorder="1" applyAlignment="1">
      <alignment wrapText="1"/>
    </xf>
    <xf numFmtId="0" fontId="4"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xf numFmtId="0" fontId="2" fillId="2" borderId="1" xfId="1"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xf>
    <xf numFmtId="0" fontId="3" fillId="2" borderId="1" xfId="0" applyFont="1" applyFill="1" applyBorder="1"/>
    <xf numFmtId="0" fontId="2" fillId="2" borderId="10" xfId="0" applyFont="1" applyFill="1" applyBorder="1" applyAlignment="1">
      <alignment wrapText="1"/>
    </xf>
    <xf numFmtId="0" fontId="0" fillId="2" borderId="10" xfId="0" applyFill="1" applyBorder="1" applyAlignment="1">
      <alignment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165" fontId="0" fillId="2" borderId="0" xfId="2" applyNumberFormat="1" applyFont="1" applyFill="1"/>
    <xf numFmtId="165" fontId="3" fillId="2" borderId="1"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xf>
    <xf numFmtId="0" fontId="3" fillId="2" borderId="10" xfId="0" applyFont="1" applyFill="1" applyBorder="1" applyAlignment="1">
      <alignment horizontal="left"/>
    </xf>
    <xf numFmtId="0" fontId="3" fillId="2" borderId="3" xfId="0" applyFont="1" applyFill="1" applyBorder="1" applyAlignment="1">
      <alignment horizontal="left"/>
    </xf>
    <xf numFmtId="165" fontId="2" fillId="2" borderId="1" xfId="1" applyNumberFormat="1" applyFont="1" applyFill="1" applyBorder="1"/>
    <xf numFmtId="0" fontId="2" fillId="2" borderId="1" xfId="0" applyFont="1" applyFill="1" applyBorder="1"/>
    <xf numFmtId="165" fontId="3" fillId="2" borderId="1" xfId="1" applyNumberFormat="1" applyFont="1" applyFill="1" applyBorder="1"/>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4" fillId="2" borderId="1" xfId="0" applyFont="1" applyFill="1" applyBorder="1"/>
    <xf numFmtId="0" fontId="0" fillId="2" borderId="0" xfId="0" applyFill="1" applyBorder="1"/>
    <xf numFmtId="0" fontId="4" fillId="2" borderId="2" xfId="0" applyFont="1" applyFill="1" applyBorder="1" applyAlignment="1">
      <alignment horizontal="left"/>
    </xf>
    <xf numFmtId="0" fontId="4" fillId="2" borderId="10"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2" xfId="0" applyFill="1" applyBorder="1" applyAlignment="1"/>
    <xf numFmtId="3" fontId="0" fillId="2" borderId="1" xfId="0" applyNumberFormat="1" applyFill="1" applyBorder="1"/>
    <xf numFmtId="2" fontId="2" fillId="2" borderId="1" xfId="0" applyNumberFormat="1" applyFont="1" applyFill="1" applyBorder="1"/>
    <xf numFmtId="9" fontId="2" fillId="2" borderId="1" xfId="0" applyNumberFormat="1" applyFont="1" applyFill="1" applyBorder="1"/>
    <xf numFmtId="10" fontId="3" fillId="2" borderId="1" xfId="0" applyNumberFormat="1" applyFont="1" applyFill="1" applyBorder="1" applyAlignment="1">
      <alignment horizontal="center" vertical="center"/>
    </xf>
    <xf numFmtId="10" fontId="3" fillId="2" borderId="8" xfId="0" applyNumberFormat="1"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10" fontId="3" fillId="2" borderId="9" xfId="0" applyNumberFormat="1" applyFont="1" applyFill="1" applyBorder="1" applyAlignment="1">
      <alignment horizontal="center" vertical="center" wrapText="1"/>
    </xf>
    <xf numFmtId="0" fontId="11" fillId="2" borderId="10" xfId="0" applyFont="1" applyFill="1" applyBorder="1" applyAlignment="1">
      <alignment wrapText="1"/>
    </xf>
    <xf numFmtId="10" fontId="2" fillId="2" borderId="1" xfId="0" applyNumberFormat="1" applyFont="1" applyFill="1" applyBorder="1" applyAlignment="1">
      <alignment horizontal="right" vertical="center"/>
    </xf>
    <xf numFmtId="10" fontId="2" fillId="2" borderId="1" xfId="0" applyNumberFormat="1" applyFont="1" applyFill="1" applyBorder="1" applyAlignment="1">
      <alignment vertical="center"/>
    </xf>
    <xf numFmtId="0" fontId="0" fillId="2" borderId="2" xfId="0" applyFill="1" applyBorder="1" applyAlignment="1">
      <alignment horizontal="right"/>
    </xf>
    <xf numFmtId="168" fontId="0" fillId="2" borderId="2" xfId="0" applyNumberFormat="1" applyFill="1" applyBorder="1" applyAlignment="1">
      <alignment horizontal="right"/>
    </xf>
    <xf numFmtId="165" fontId="2" fillId="2" borderId="1" xfId="1" applyNumberFormat="1" applyFont="1" applyFill="1" applyBorder="1" applyAlignment="1">
      <alignment vertical="center"/>
    </xf>
    <xf numFmtId="0" fontId="3" fillId="2" borderId="3" xfId="0" applyFont="1" applyFill="1" applyBorder="1" applyAlignment="1">
      <alignment horizontal="center" vertical="center"/>
    </xf>
    <xf numFmtId="167" fontId="3" fillId="2" borderId="1" xfId="0" applyNumberFormat="1" applyFont="1" applyFill="1" applyBorder="1" applyAlignment="1">
      <alignment horizontal="center" vertical="center"/>
    </xf>
    <xf numFmtId="167" fontId="0" fillId="2" borderId="1" xfId="0" applyNumberFormat="1" applyFill="1" applyBorder="1"/>
    <xf numFmtId="9" fontId="3" fillId="2" borderId="1" xfId="0" applyNumberFormat="1" applyFont="1" applyFill="1" applyBorder="1"/>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1" xfId="0" applyFont="1" applyFill="1" applyBorder="1" applyAlignment="1">
      <alignment horizontal="left" vertical="center"/>
    </xf>
    <xf numFmtId="0" fontId="2" fillId="2" borderId="0" xfId="0" applyFont="1" applyFill="1"/>
    <xf numFmtId="0" fontId="2" fillId="2" borderId="0" xfId="0" applyFont="1" applyFill="1" applyBorder="1" applyAlignment="1">
      <alignment horizontal="left" vertical="center"/>
    </xf>
    <xf numFmtId="0" fontId="3"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0" fillId="2" borderId="1" xfId="0" applyFill="1" applyBorder="1" applyAlignment="1">
      <alignment horizontal="left"/>
    </xf>
    <xf numFmtId="3"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0" fontId="2" fillId="2" borderId="1" xfId="0" applyFont="1" applyFill="1" applyBorder="1" applyAlignment="1">
      <alignment wrapText="1"/>
    </xf>
    <xf numFmtId="0" fontId="4" fillId="2" borderId="13" xfId="0" applyFont="1" applyFill="1" applyBorder="1" applyAlignment="1">
      <alignment horizontal="left" wrapText="1"/>
    </xf>
    <xf numFmtId="0" fontId="4" fillId="2" borderId="0" xfId="0" applyFont="1" applyFill="1" applyAlignment="1">
      <alignment wrapText="1"/>
    </xf>
    <xf numFmtId="0" fontId="0" fillId="2" borderId="1" xfId="0" applyFont="1" applyFill="1" applyBorder="1" applyAlignment="1">
      <alignment wrapText="1"/>
    </xf>
    <xf numFmtId="0" fontId="0" fillId="2" borderId="0" xfId="0" applyFill="1" applyAlignment="1">
      <alignment wrapText="1"/>
    </xf>
    <xf numFmtId="165" fontId="0" fillId="2" borderId="0" xfId="0" applyNumberFormat="1" applyFill="1" applyBorder="1"/>
    <xf numFmtId="0" fontId="0" fillId="2" borderId="0" xfId="0" applyNumberFormat="1" applyFill="1" applyBorder="1"/>
    <xf numFmtId="168" fontId="0" fillId="2" borderId="0" xfId="0" applyNumberFormat="1" applyFill="1" applyBorder="1"/>
    <xf numFmtId="0" fontId="9" fillId="2" borderId="10" xfId="0" applyFont="1" applyFill="1" applyBorder="1" applyAlignment="1">
      <alignment wrapText="1"/>
    </xf>
    <xf numFmtId="0" fontId="4" fillId="2" borderId="1" xfId="0" applyFont="1" applyFill="1" applyBorder="1" applyAlignment="1">
      <alignment wrapText="1"/>
    </xf>
    <xf numFmtId="0" fontId="9" fillId="2" borderId="1" xfId="0" applyFont="1" applyFill="1" applyBorder="1" applyAlignment="1">
      <alignment wrapText="1"/>
    </xf>
    <xf numFmtId="0" fontId="0" fillId="2" borderId="10" xfId="0" applyFont="1" applyFill="1" applyBorder="1" applyAlignment="1">
      <alignment vertical="center" wrapText="1"/>
    </xf>
    <xf numFmtId="0" fontId="0" fillId="2" borderId="3" xfId="0" applyFont="1" applyFill="1" applyBorder="1" applyAlignment="1">
      <alignment vertical="center" wrapText="1"/>
    </xf>
    <xf numFmtId="0" fontId="0" fillId="0" borderId="0" xfId="0" applyBorder="1" applyAlignment="1">
      <alignment wrapText="1"/>
    </xf>
    <xf numFmtId="9" fontId="2" fillId="2" borderId="0" xfId="0" applyNumberFormat="1" applyFont="1" applyFill="1" applyBorder="1"/>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929289</xdr:colOff>
      <xdr:row>0</xdr:row>
      <xdr:rowOff>770890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809750" cy="770890"/>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6"/>
  <sheetViews>
    <sheetView tabSelected="1" topLeftCell="A100" zoomScale="87" zoomScaleNormal="87" workbookViewId="0">
      <selection activeCell="B102" sqref="B102:G102"/>
    </sheetView>
  </sheetViews>
  <sheetFormatPr baseColWidth="10" defaultRowHeight="15" x14ac:dyDescent="0.25"/>
  <cols>
    <col min="1" max="1" width="1.42578125" customWidth="1"/>
    <col min="2" max="2" width="13.140625" customWidth="1"/>
    <col min="3" max="3" width="24.85546875" customWidth="1"/>
    <col min="4" max="4" width="15.7109375" customWidth="1"/>
    <col min="5" max="5" width="22" customWidth="1"/>
    <col min="6" max="6" width="21.28515625" customWidth="1"/>
    <col min="7" max="7" width="20.85546875" customWidth="1"/>
    <col min="8" max="8" width="11.42578125" style="9"/>
    <col min="9" max="9" width="28.5703125" style="107" customWidth="1"/>
    <col min="10" max="11" width="11.42578125" style="9"/>
    <col min="12" max="20" width="11.42578125" style="107"/>
    <col min="21" max="38" width="11.42578125" style="9"/>
  </cols>
  <sheetData>
    <row r="1" spans="2:7" ht="132" customHeight="1" x14ac:dyDescent="0.25">
      <c r="B1" s="42" t="s">
        <v>135</v>
      </c>
      <c r="C1" s="42"/>
      <c r="D1" s="42"/>
      <c r="E1" s="42"/>
      <c r="F1" s="42"/>
      <c r="G1" s="42"/>
    </row>
    <row r="2" spans="2:7" ht="75.75" customHeight="1" x14ac:dyDescent="0.25">
      <c r="B2" s="78" t="s">
        <v>0</v>
      </c>
      <c r="C2" s="78" t="s">
        <v>5</v>
      </c>
      <c r="D2" s="78" t="s">
        <v>1</v>
      </c>
      <c r="E2" s="78" t="s">
        <v>2</v>
      </c>
      <c r="F2" s="78" t="s">
        <v>3</v>
      </c>
      <c r="G2" s="78" t="s">
        <v>4</v>
      </c>
    </row>
    <row r="3" spans="2:7" ht="20.25" customHeight="1" x14ac:dyDescent="0.25">
      <c r="B3" s="79" t="s">
        <v>6</v>
      </c>
      <c r="C3" s="80">
        <v>464623983</v>
      </c>
      <c r="D3" s="80">
        <v>464623983</v>
      </c>
      <c r="E3" s="80">
        <v>307781666</v>
      </c>
      <c r="F3" s="80">
        <f>(D3+E3)</f>
        <v>772405649</v>
      </c>
      <c r="G3" s="81">
        <f>((E3-D3)/E3)*100%</f>
        <v>-0.50958953805909935</v>
      </c>
    </row>
    <row r="4" spans="2:7" ht="19.5" customHeight="1" x14ac:dyDescent="0.25">
      <c r="B4" s="82" t="s">
        <v>7</v>
      </c>
      <c r="C4" s="80">
        <v>464623983</v>
      </c>
      <c r="D4" s="80">
        <v>464623983</v>
      </c>
      <c r="E4" s="80">
        <v>307781666</v>
      </c>
      <c r="F4" s="80">
        <f>(D4+E4)</f>
        <v>772405649</v>
      </c>
      <c r="G4" s="81">
        <f>((E4-D4)/E4)*100%</f>
        <v>-0.50958953805909935</v>
      </c>
    </row>
    <row r="5" spans="2:7" ht="48" customHeight="1" x14ac:dyDescent="0.3">
      <c r="B5" s="83" t="s">
        <v>145</v>
      </c>
      <c r="C5" s="84"/>
      <c r="D5" s="84"/>
      <c r="E5" s="84"/>
      <c r="F5" s="84"/>
      <c r="G5" s="84"/>
    </row>
    <row r="6" spans="2:7" ht="60" x14ac:dyDescent="0.25">
      <c r="B6" s="85" t="s">
        <v>0</v>
      </c>
      <c r="C6" s="86"/>
      <c r="D6" s="2" t="s">
        <v>1</v>
      </c>
      <c r="E6" s="2" t="s">
        <v>2</v>
      </c>
      <c r="F6" s="2" t="s">
        <v>3</v>
      </c>
      <c r="G6" s="2" t="s">
        <v>4</v>
      </c>
    </row>
    <row r="7" spans="2:7" x14ac:dyDescent="0.25">
      <c r="B7" s="87"/>
      <c r="C7" s="88"/>
      <c r="D7" s="89" t="s">
        <v>8</v>
      </c>
      <c r="E7" s="89" t="s">
        <v>9</v>
      </c>
      <c r="F7" s="89" t="s">
        <v>10</v>
      </c>
      <c r="G7" s="89" t="s">
        <v>11</v>
      </c>
    </row>
    <row r="8" spans="2:7" x14ac:dyDescent="0.25">
      <c r="B8" s="65" t="s">
        <v>12</v>
      </c>
      <c r="C8" s="67"/>
      <c r="D8" s="90"/>
      <c r="E8" s="90"/>
      <c r="F8" s="90"/>
      <c r="G8" s="90"/>
    </row>
    <row r="9" spans="2:7" x14ac:dyDescent="0.25">
      <c r="B9" s="65" t="s">
        <v>13</v>
      </c>
      <c r="C9" s="67"/>
      <c r="D9" s="3"/>
      <c r="E9" s="91"/>
      <c r="F9" s="92"/>
      <c r="G9" s="81"/>
    </row>
    <row r="10" spans="2:7" x14ac:dyDescent="0.25">
      <c r="B10" s="46" t="s">
        <v>14</v>
      </c>
      <c r="C10" s="48"/>
      <c r="D10" s="3">
        <v>7316000</v>
      </c>
      <c r="E10" s="3">
        <v>10011700</v>
      </c>
      <c r="F10" s="24">
        <f>(D10+E10)</f>
        <v>17327700</v>
      </c>
      <c r="G10" s="10">
        <f>((E10-D10)/E10)*100%</f>
        <v>0.26925497168313073</v>
      </c>
    </row>
    <row r="11" spans="2:7" x14ac:dyDescent="0.25">
      <c r="B11" s="46" t="s">
        <v>15</v>
      </c>
      <c r="C11" s="48"/>
      <c r="D11" s="3">
        <v>10971300</v>
      </c>
      <c r="E11" s="3">
        <v>15013600</v>
      </c>
      <c r="F11" s="24">
        <f>(D11+E11)</f>
        <v>25984900</v>
      </c>
      <c r="G11" s="10">
        <f>((E11-D11)/E11)*100%</f>
        <v>0.26924255341823411</v>
      </c>
    </row>
    <row r="12" spans="2:7" x14ac:dyDescent="0.25">
      <c r="B12" s="46" t="s">
        <v>16</v>
      </c>
      <c r="C12" s="48"/>
      <c r="D12" s="3">
        <v>14625900</v>
      </c>
      <c r="E12" s="3">
        <v>20014700</v>
      </c>
      <c r="F12" s="24">
        <f>(D12+E12)</f>
        <v>34640600</v>
      </c>
      <c r="G12" s="10">
        <f>((E12-D12)/E12)*100%</f>
        <v>0.26924210705131729</v>
      </c>
    </row>
    <row r="13" spans="2:7" ht="27.75" customHeight="1" x14ac:dyDescent="0.25">
      <c r="B13" s="72" t="s">
        <v>17</v>
      </c>
      <c r="C13" s="93"/>
      <c r="D13" s="3">
        <v>0</v>
      </c>
      <c r="E13" s="3">
        <v>5050000</v>
      </c>
      <c r="F13" s="24">
        <f>(D13+E13)</f>
        <v>5050000</v>
      </c>
      <c r="G13" s="10">
        <f>((E13-D13)/E13)*100%</f>
        <v>1</v>
      </c>
    </row>
    <row r="14" spans="2:7" x14ac:dyDescent="0.25">
      <c r="B14" s="65" t="s">
        <v>18</v>
      </c>
      <c r="C14" s="67"/>
      <c r="D14" s="3">
        <v>9830000</v>
      </c>
      <c r="E14" s="3">
        <v>0</v>
      </c>
      <c r="F14" s="24">
        <v>9830000</v>
      </c>
      <c r="G14" s="10">
        <v>0</v>
      </c>
    </row>
    <row r="15" spans="2:7" x14ac:dyDescent="0.25">
      <c r="B15" s="65" t="s">
        <v>103</v>
      </c>
      <c r="C15" s="67"/>
      <c r="D15" s="3">
        <v>3405122</v>
      </c>
      <c r="E15" s="3">
        <v>1427443</v>
      </c>
      <c r="F15" s="24">
        <f>(D15+E15)</f>
        <v>4832565</v>
      </c>
      <c r="G15" s="10">
        <f>((E15-D15)/E15)*100%</f>
        <v>-1.3854696825022086</v>
      </c>
    </row>
    <row r="16" spans="2:7" ht="44.25" customHeight="1" x14ac:dyDescent="0.25">
      <c r="B16" s="72" t="s">
        <v>19</v>
      </c>
      <c r="C16" s="93"/>
      <c r="D16" s="3">
        <v>18192462</v>
      </c>
      <c r="E16" s="3">
        <v>18872759</v>
      </c>
      <c r="F16" s="24">
        <f>(D16+E16)</f>
        <v>37065221</v>
      </c>
      <c r="G16" s="10">
        <v>0</v>
      </c>
    </row>
    <row r="17" spans="2:7" x14ac:dyDescent="0.25">
      <c r="B17" s="40" t="s">
        <v>20</v>
      </c>
      <c r="C17" s="41"/>
      <c r="D17" s="92">
        <f>D10+D11+D12+D13+D14+D15+D16</f>
        <v>64340784</v>
      </c>
      <c r="E17" s="92">
        <f>SUM(E10:E16)</f>
        <v>70390202</v>
      </c>
      <c r="F17" s="92">
        <f>SUM(F10:F16)</f>
        <v>134730986</v>
      </c>
      <c r="G17" s="10">
        <f>((E17-D17)/E17)*100%</f>
        <v>8.5941193917869418E-2</v>
      </c>
    </row>
    <row r="18" spans="2:7" ht="72" customHeight="1" x14ac:dyDescent="0.25">
      <c r="B18" s="156" t="s">
        <v>146</v>
      </c>
      <c r="C18" s="156"/>
      <c r="D18" s="156"/>
      <c r="E18" s="156"/>
      <c r="F18" s="156"/>
      <c r="G18" s="156"/>
    </row>
    <row r="19" spans="2:7" x14ac:dyDescent="0.25">
      <c r="B19" s="65" t="s">
        <v>21</v>
      </c>
      <c r="C19" s="66"/>
      <c r="D19" s="66"/>
      <c r="E19" s="67"/>
      <c r="F19" s="53">
        <v>47</v>
      </c>
      <c r="G19" s="54"/>
    </row>
    <row r="20" spans="2:7" x14ac:dyDescent="0.25">
      <c r="B20" s="65" t="s">
        <v>22</v>
      </c>
      <c r="C20" s="66"/>
      <c r="D20" s="66"/>
      <c r="E20" s="67"/>
      <c r="F20" s="53">
        <v>36</v>
      </c>
      <c r="G20" s="54"/>
    </row>
    <row r="21" spans="2:7" x14ac:dyDescent="0.25">
      <c r="B21" s="65" t="s">
        <v>23</v>
      </c>
      <c r="C21" s="66"/>
      <c r="D21" s="66"/>
      <c r="E21" s="67"/>
      <c r="F21" s="55">
        <f>((F20-F19)/F20)*100%</f>
        <v>-0.30555555555555558</v>
      </c>
      <c r="G21" s="56"/>
    </row>
    <row r="22" spans="2:7" ht="36" customHeight="1" x14ac:dyDescent="0.25">
      <c r="B22" s="154" t="s">
        <v>139</v>
      </c>
      <c r="C22" s="120"/>
      <c r="D22" s="120"/>
      <c r="E22" s="120"/>
      <c r="F22" s="120"/>
      <c r="G22" s="120"/>
    </row>
    <row r="23" spans="2:7" ht="60" x14ac:dyDescent="0.25">
      <c r="B23" s="53" t="s">
        <v>0</v>
      </c>
      <c r="C23" s="54"/>
      <c r="D23" s="78" t="s">
        <v>1</v>
      </c>
      <c r="E23" s="78" t="s">
        <v>2</v>
      </c>
      <c r="F23" s="78" t="s">
        <v>3</v>
      </c>
      <c r="G23" s="78" t="s">
        <v>4</v>
      </c>
    </row>
    <row r="24" spans="2:7" x14ac:dyDescent="0.25">
      <c r="B24" s="94" t="s">
        <v>24</v>
      </c>
      <c r="C24" s="95"/>
      <c r="D24" s="95"/>
      <c r="E24" s="95"/>
      <c r="F24" s="95"/>
      <c r="G24" s="95"/>
    </row>
    <row r="25" spans="2:7" x14ac:dyDescent="0.25">
      <c r="B25" s="94" t="s">
        <v>25</v>
      </c>
      <c r="C25" s="96"/>
      <c r="D25" s="97">
        <v>0</v>
      </c>
      <c r="E25" s="13">
        <v>0</v>
      </c>
      <c r="F25" s="97"/>
      <c r="G25" s="98"/>
    </row>
    <row r="26" spans="2:7" x14ac:dyDescent="0.25">
      <c r="B26" s="94" t="s">
        <v>26</v>
      </c>
      <c r="C26" s="96"/>
      <c r="D26" s="13">
        <v>0</v>
      </c>
      <c r="E26" s="13">
        <v>0</v>
      </c>
      <c r="F26" s="97">
        <v>0</v>
      </c>
      <c r="G26" s="98">
        <v>0</v>
      </c>
    </row>
    <row r="27" spans="2:7" x14ac:dyDescent="0.25">
      <c r="B27" s="94" t="s">
        <v>27</v>
      </c>
      <c r="C27" s="96"/>
      <c r="D27" s="13">
        <v>0</v>
      </c>
      <c r="E27" s="13">
        <v>0</v>
      </c>
      <c r="F27" s="97">
        <v>0</v>
      </c>
      <c r="G27" s="98">
        <v>0</v>
      </c>
    </row>
    <row r="28" spans="2:7" x14ac:dyDescent="0.25">
      <c r="B28" s="94" t="s">
        <v>28</v>
      </c>
      <c r="C28" s="96"/>
      <c r="D28" s="13">
        <v>0</v>
      </c>
      <c r="E28" s="13">
        <v>0</v>
      </c>
      <c r="F28" s="97">
        <v>0</v>
      </c>
      <c r="G28" s="98">
        <v>0</v>
      </c>
    </row>
    <row r="29" spans="2:7" x14ac:dyDescent="0.25">
      <c r="B29" s="94" t="s">
        <v>29</v>
      </c>
      <c r="C29" s="96"/>
      <c r="D29" s="13">
        <v>0</v>
      </c>
      <c r="E29" s="13">
        <v>0</v>
      </c>
      <c r="F29" s="97">
        <v>0</v>
      </c>
      <c r="G29" s="98">
        <v>0</v>
      </c>
    </row>
    <row r="30" spans="2:7" x14ac:dyDescent="0.25">
      <c r="B30" s="94" t="s">
        <v>7</v>
      </c>
      <c r="C30" s="96"/>
      <c r="D30" s="13">
        <v>0</v>
      </c>
      <c r="E30" s="13">
        <v>0</v>
      </c>
      <c r="F30" s="99">
        <v>0</v>
      </c>
      <c r="G30" s="82">
        <v>0</v>
      </c>
    </row>
    <row r="31" spans="2:7" x14ac:dyDescent="0.25">
      <c r="B31" s="9"/>
      <c r="C31" s="9"/>
      <c r="D31" s="9"/>
      <c r="E31" s="9"/>
      <c r="F31" s="9"/>
      <c r="G31" s="9"/>
    </row>
    <row r="32" spans="2:7" x14ac:dyDescent="0.25">
      <c r="B32" s="100" t="s">
        <v>79</v>
      </c>
      <c r="C32" s="101"/>
      <c r="D32" s="101"/>
      <c r="E32" s="101"/>
      <c r="F32" s="101"/>
      <c r="G32" s="101"/>
    </row>
    <row r="33" spans="2:38" ht="66.75" customHeight="1" x14ac:dyDescent="0.25">
      <c r="B33" s="16" t="s">
        <v>80</v>
      </c>
      <c r="C33" s="40" t="s">
        <v>30</v>
      </c>
      <c r="D33" s="41"/>
      <c r="E33" s="25" t="s">
        <v>81</v>
      </c>
      <c r="F33" s="35" t="s">
        <v>124</v>
      </c>
      <c r="G33" s="25" t="s">
        <v>82</v>
      </c>
    </row>
    <row r="34" spans="2:38" s="37" customFormat="1" x14ac:dyDescent="0.25">
      <c r="B34" s="1">
        <v>1</v>
      </c>
      <c r="C34" s="102" t="s">
        <v>31</v>
      </c>
      <c r="D34" s="103"/>
      <c r="E34" s="13">
        <v>210063</v>
      </c>
      <c r="F34" s="13">
        <v>159853</v>
      </c>
      <c r="G34" s="1">
        <v>0</v>
      </c>
      <c r="H34" s="9"/>
      <c r="I34" s="107"/>
      <c r="J34" s="9"/>
      <c r="K34" s="9"/>
      <c r="L34" s="107"/>
      <c r="M34" s="107"/>
      <c r="N34" s="107"/>
      <c r="O34" s="107"/>
      <c r="P34" s="107"/>
      <c r="Q34" s="107"/>
      <c r="R34" s="107"/>
      <c r="S34" s="107"/>
      <c r="T34" s="107"/>
      <c r="U34" s="9"/>
      <c r="V34" s="9"/>
      <c r="W34" s="9"/>
      <c r="X34" s="9"/>
      <c r="Y34" s="9"/>
      <c r="Z34" s="9"/>
      <c r="AA34" s="9"/>
      <c r="AB34" s="9"/>
      <c r="AC34" s="9"/>
      <c r="AD34" s="9"/>
      <c r="AE34" s="9"/>
      <c r="AF34" s="9"/>
      <c r="AG34" s="9"/>
      <c r="AH34" s="9"/>
      <c r="AI34" s="9"/>
      <c r="AJ34" s="9"/>
      <c r="AK34" s="9"/>
      <c r="AL34" s="9"/>
    </row>
    <row r="35" spans="2:38" s="37" customFormat="1" x14ac:dyDescent="0.25">
      <c r="B35" s="1">
        <v>2</v>
      </c>
      <c r="C35" s="102" t="s">
        <v>32</v>
      </c>
      <c r="D35" s="103"/>
      <c r="E35" s="13">
        <v>162653</v>
      </c>
      <c r="F35" s="13">
        <v>116243</v>
      </c>
      <c r="G35" s="1">
        <v>0</v>
      </c>
      <c r="H35" s="9"/>
      <c r="I35" s="107"/>
      <c r="J35" s="9"/>
      <c r="K35" s="9"/>
      <c r="L35" s="107"/>
      <c r="M35" s="107"/>
      <c r="N35" s="107"/>
      <c r="O35" s="107"/>
      <c r="P35" s="107"/>
      <c r="Q35" s="107"/>
      <c r="R35" s="107"/>
      <c r="S35" s="107"/>
      <c r="T35" s="107"/>
      <c r="U35" s="9"/>
      <c r="V35" s="9"/>
      <c r="W35" s="9"/>
      <c r="X35" s="9"/>
      <c r="Y35" s="9"/>
      <c r="Z35" s="9"/>
      <c r="AA35" s="9"/>
      <c r="AB35" s="9"/>
      <c r="AC35" s="9"/>
      <c r="AD35" s="9"/>
      <c r="AE35" s="9"/>
      <c r="AF35" s="9"/>
      <c r="AG35" s="9"/>
      <c r="AH35" s="9"/>
      <c r="AI35" s="9"/>
      <c r="AJ35" s="9"/>
      <c r="AK35" s="9"/>
      <c r="AL35" s="9"/>
    </row>
    <row r="36" spans="2:38" s="37" customFormat="1" x14ac:dyDescent="0.25">
      <c r="B36" s="1">
        <v>3</v>
      </c>
      <c r="C36" s="102" t="s">
        <v>33</v>
      </c>
      <c r="D36" s="103"/>
      <c r="E36" s="13">
        <v>127184</v>
      </c>
      <c r="F36" s="13">
        <v>71407</v>
      </c>
      <c r="G36" s="1">
        <v>0</v>
      </c>
      <c r="H36" s="9"/>
      <c r="I36" s="107"/>
      <c r="J36" s="9"/>
      <c r="K36" s="9"/>
      <c r="L36" s="107"/>
      <c r="M36" s="107"/>
      <c r="N36" s="107"/>
      <c r="O36" s="107"/>
      <c r="P36" s="107"/>
      <c r="Q36" s="107"/>
      <c r="R36" s="107"/>
      <c r="S36" s="107"/>
      <c r="T36" s="107"/>
      <c r="U36" s="9"/>
      <c r="V36" s="9"/>
      <c r="W36" s="9"/>
      <c r="X36" s="9"/>
      <c r="Y36" s="9"/>
      <c r="Z36" s="9"/>
      <c r="AA36" s="9"/>
      <c r="AB36" s="9"/>
      <c r="AC36" s="9"/>
      <c r="AD36" s="9"/>
      <c r="AE36" s="9"/>
      <c r="AF36" s="9"/>
      <c r="AG36" s="9"/>
      <c r="AH36" s="9"/>
      <c r="AI36" s="9"/>
      <c r="AJ36" s="9"/>
      <c r="AK36" s="9"/>
      <c r="AL36" s="9"/>
    </row>
    <row r="37" spans="2:38" s="37" customFormat="1" x14ac:dyDescent="0.25">
      <c r="B37" s="1">
        <v>4</v>
      </c>
      <c r="C37" s="102" t="s">
        <v>34</v>
      </c>
      <c r="D37" s="103"/>
      <c r="E37" s="13">
        <v>210753</v>
      </c>
      <c r="F37" s="13">
        <v>159853</v>
      </c>
      <c r="G37" s="1">
        <v>0</v>
      </c>
      <c r="H37" s="9"/>
      <c r="I37" s="107"/>
      <c r="J37" s="9"/>
      <c r="K37" s="9"/>
      <c r="L37" s="107"/>
      <c r="M37" s="107"/>
      <c r="N37" s="107"/>
      <c r="O37" s="107"/>
      <c r="P37" s="107"/>
      <c r="Q37" s="107"/>
      <c r="R37" s="107"/>
      <c r="S37" s="107"/>
      <c r="T37" s="107"/>
      <c r="U37" s="9"/>
      <c r="V37" s="9"/>
      <c r="W37" s="9"/>
      <c r="X37" s="9"/>
      <c r="Y37" s="9"/>
      <c r="Z37" s="9"/>
      <c r="AA37" s="9"/>
      <c r="AB37" s="9"/>
      <c r="AC37" s="9"/>
      <c r="AD37" s="9"/>
      <c r="AE37" s="9"/>
      <c r="AF37" s="9"/>
      <c r="AG37" s="9"/>
      <c r="AH37" s="9"/>
      <c r="AI37" s="9"/>
      <c r="AJ37" s="9"/>
      <c r="AK37" s="9"/>
      <c r="AL37" s="9"/>
    </row>
    <row r="38" spans="2:38" s="37" customFormat="1" x14ac:dyDescent="0.25">
      <c r="B38" s="1">
        <v>5</v>
      </c>
      <c r="C38" s="102" t="s">
        <v>35</v>
      </c>
      <c r="D38" s="103"/>
      <c r="E38" s="13">
        <v>104184</v>
      </c>
      <c r="F38" s="13">
        <v>71407</v>
      </c>
      <c r="G38" s="1">
        <v>0</v>
      </c>
      <c r="H38" s="9"/>
      <c r="I38" s="107"/>
      <c r="J38" s="9"/>
      <c r="K38" s="9"/>
      <c r="L38" s="107"/>
      <c r="M38" s="107"/>
      <c r="N38" s="107"/>
      <c r="O38" s="107"/>
      <c r="P38" s="107"/>
      <c r="Q38" s="107"/>
      <c r="R38" s="107"/>
      <c r="S38" s="107"/>
      <c r="T38" s="107"/>
      <c r="U38" s="9"/>
      <c r="V38" s="9"/>
      <c r="W38" s="9"/>
      <c r="X38" s="9"/>
      <c r="Y38" s="9"/>
      <c r="Z38" s="9"/>
      <c r="AA38" s="9"/>
      <c r="AB38" s="9"/>
      <c r="AC38" s="9"/>
      <c r="AD38" s="9"/>
      <c r="AE38" s="9"/>
      <c r="AF38" s="9"/>
      <c r="AG38" s="9"/>
      <c r="AH38" s="9"/>
      <c r="AI38" s="9"/>
      <c r="AJ38" s="9"/>
      <c r="AK38" s="9"/>
      <c r="AL38" s="9"/>
    </row>
    <row r="39" spans="2:38" s="37" customFormat="1" x14ac:dyDescent="0.25">
      <c r="B39" s="1">
        <v>6</v>
      </c>
      <c r="C39" s="102" t="s">
        <v>36</v>
      </c>
      <c r="D39" s="103"/>
      <c r="E39" s="13">
        <v>104184</v>
      </c>
      <c r="F39" s="13">
        <v>71407</v>
      </c>
      <c r="G39" s="1">
        <v>0</v>
      </c>
      <c r="H39" s="9"/>
      <c r="I39" s="107"/>
      <c r="J39" s="9"/>
      <c r="K39" s="9"/>
      <c r="L39" s="107"/>
      <c r="M39" s="107"/>
      <c r="N39" s="107"/>
      <c r="O39" s="107"/>
      <c r="P39" s="107"/>
      <c r="Q39" s="107"/>
      <c r="R39" s="107"/>
      <c r="S39" s="107"/>
      <c r="T39" s="107"/>
      <c r="U39" s="9"/>
      <c r="V39" s="9"/>
      <c r="W39" s="9"/>
      <c r="X39" s="9"/>
      <c r="Y39" s="9"/>
      <c r="Z39" s="9"/>
      <c r="AA39" s="9"/>
      <c r="AB39" s="9"/>
      <c r="AC39" s="9"/>
      <c r="AD39" s="9"/>
      <c r="AE39" s="9"/>
      <c r="AF39" s="9"/>
      <c r="AG39" s="9"/>
      <c r="AH39" s="9"/>
      <c r="AI39" s="9"/>
      <c r="AJ39" s="9"/>
      <c r="AK39" s="9"/>
      <c r="AL39" s="9"/>
    </row>
    <row r="40" spans="2:38" s="37" customFormat="1" x14ac:dyDescent="0.25">
      <c r="B40" s="1">
        <v>7</v>
      </c>
      <c r="C40" s="102" t="s">
        <v>37</v>
      </c>
      <c r="D40" s="103"/>
      <c r="E40" s="13">
        <v>104184</v>
      </c>
      <c r="F40" s="13">
        <v>71407</v>
      </c>
      <c r="G40" s="1">
        <v>0</v>
      </c>
      <c r="H40" s="9"/>
      <c r="I40" s="107"/>
      <c r="J40" s="9"/>
      <c r="K40" s="9"/>
      <c r="L40" s="107"/>
      <c r="M40" s="107"/>
      <c r="N40" s="107"/>
      <c r="O40" s="107"/>
      <c r="P40" s="107"/>
      <c r="Q40" s="107"/>
      <c r="R40" s="107"/>
      <c r="S40" s="107"/>
      <c r="T40" s="107"/>
      <c r="U40" s="9"/>
      <c r="V40" s="9"/>
      <c r="W40" s="9"/>
      <c r="X40" s="9"/>
      <c r="Y40" s="9"/>
      <c r="Z40" s="9"/>
      <c r="AA40" s="9"/>
      <c r="AB40" s="9"/>
      <c r="AC40" s="9"/>
      <c r="AD40" s="9"/>
      <c r="AE40" s="9"/>
      <c r="AF40" s="9"/>
      <c r="AG40" s="9"/>
      <c r="AH40" s="9"/>
      <c r="AI40" s="9"/>
      <c r="AJ40" s="9"/>
      <c r="AK40" s="9"/>
      <c r="AL40" s="9"/>
    </row>
    <row r="41" spans="2:38" s="37" customFormat="1" x14ac:dyDescent="0.25">
      <c r="B41" s="1">
        <v>8</v>
      </c>
      <c r="C41" s="102" t="s">
        <v>38</v>
      </c>
      <c r="D41" s="103"/>
      <c r="E41" s="13">
        <v>104184</v>
      </c>
      <c r="F41" s="13">
        <v>71407</v>
      </c>
      <c r="G41" s="1">
        <v>0</v>
      </c>
      <c r="H41" s="9"/>
      <c r="I41" s="107"/>
      <c r="J41" s="9"/>
      <c r="K41" s="9"/>
      <c r="L41" s="107"/>
      <c r="M41" s="107"/>
      <c r="N41" s="107"/>
      <c r="O41" s="107"/>
      <c r="P41" s="107"/>
      <c r="Q41" s="107"/>
      <c r="R41" s="107"/>
      <c r="S41" s="107"/>
      <c r="T41" s="107"/>
      <c r="U41" s="9"/>
      <c r="V41" s="9"/>
      <c r="W41" s="9"/>
      <c r="X41" s="9"/>
      <c r="Y41" s="9"/>
      <c r="Z41" s="9"/>
      <c r="AA41" s="9"/>
      <c r="AB41" s="9"/>
      <c r="AC41" s="9"/>
      <c r="AD41" s="9"/>
      <c r="AE41" s="9"/>
      <c r="AF41" s="9"/>
      <c r="AG41" s="9"/>
      <c r="AH41" s="9"/>
      <c r="AI41" s="9"/>
      <c r="AJ41" s="9"/>
      <c r="AK41" s="9"/>
      <c r="AL41" s="9"/>
    </row>
    <row r="42" spans="2:38" s="37" customFormat="1" x14ac:dyDescent="0.25">
      <c r="B42" s="1">
        <v>9</v>
      </c>
      <c r="C42" s="102" t="s">
        <v>104</v>
      </c>
      <c r="D42" s="103"/>
      <c r="E42" s="13">
        <v>80609</v>
      </c>
      <c r="F42" s="13">
        <v>71407</v>
      </c>
      <c r="G42" s="1">
        <v>0</v>
      </c>
      <c r="H42" s="9"/>
      <c r="I42" s="107"/>
      <c r="J42" s="9"/>
      <c r="K42" s="9"/>
      <c r="L42" s="107"/>
      <c r="M42" s="107"/>
      <c r="N42" s="107"/>
      <c r="O42" s="107"/>
      <c r="P42" s="107"/>
      <c r="Q42" s="107"/>
      <c r="R42" s="107"/>
      <c r="S42" s="107"/>
      <c r="T42" s="107"/>
      <c r="U42" s="9"/>
      <c r="V42" s="9"/>
      <c r="W42" s="9"/>
      <c r="X42" s="9"/>
      <c r="Y42" s="9"/>
      <c r="Z42" s="9"/>
      <c r="AA42" s="9"/>
      <c r="AB42" s="9"/>
      <c r="AC42" s="9"/>
      <c r="AD42" s="9"/>
      <c r="AE42" s="9"/>
      <c r="AF42" s="9"/>
      <c r="AG42" s="9"/>
      <c r="AH42" s="9"/>
      <c r="AI42" s="9"/>
      <c r="AJ42" s="9"/>
      <c r="AK42" s="9"/>
      <c r="AL42" s="9"/>
    </row>
    <row r="43" spans="2:38" s="37" customFormat="1" x14ac:dyDescent="0.25">
      <c r="B43" s="1">
        <v>10</v>
      </c>
      <c r="C43" s="102" t="s">
        <v>39</v>
      </c>
      <c r="D43" s="103"/>
      <c r="E43" s="13">
        <v>104184</v>
      </c>
      <c r="F43" s="13">
        <v>71407</v>
      </c>
      <c r="G43" s="1">
        <v>0</v>
      </c>
      <c r="H43" s="9"/>
      <c r="I43" s="107"/>
      <c r="J43" s="9"/>
      <c r="K43" s="9"/>
      <c r="L43" s="107"/>
      <c r="M43" s="107"/>
      <c r="N43" s="107"/>
      <c r="O43" s="107"/>
      <c r="P43" s="107"/>
      <c r="Q43" s="107"/>
      <c r="R43" s="107"/>
      <c r="S43" s="107"/>
      <c r="T43" s="107"/>
      <c r="U43" s="9"/>
      <c r="V43" s="9"/>
      <c r="W43" s="9"/>
      <c r="X43" s="9"/>
      <c r="Y43" s="9"/>
      <c r="Z43" s="9"/>
      <c r="AA43" s="9"/>
      <c r="AB43" s="9"/>
      <c r="AC43" s="9"/>
      <c r="AD43" s="9"/>
      <c r="AE43" s="9"/>
      <c r="AF43" s="9"/>
      <c r="AG43" s="9"/>
      <c r="AH43" s="9"/>
      <c r="AI43" s="9"/>
      <c r="AJ43" s="9"/>
      <c r="AK43" s="9"/>
      <c r="AL43" s="9"/>
    </row>
    <row r="44" spans="2:38" s="37" customFormat="1" x14ac:dyDescent="0.25">
      <c r="B44" s="1">
        <v>11</v>
      </c>
      <c r="C44" s="102" t="s">
        <v>40</v>
      </c>
      <c r="D44" s="103"/>
      <c r="E44" s="13">
        <v>104184</v>
      </c>
      <c r="F44" s="13">
        <v>71407</v>
      </c>
      <c r="G44" s="1">
        <v>0</v>
      </c>
      <c r="H44" s="9"/>
      <c r="I44" s="107"/>
      <c r="J44" s="9"/>
      <c r="K44" s="9"/>
      <c r="L44" s="107"/>
      <c r="M44" s="107"/>
      <c r="N44" s="107"/>
      <c r="O44" s="107"/>
      <c r="P44" s="107"/>
      <c r="Q44" s="107"/>
      <c r="R44" s="107"/>
      <c r="S44" s="107"/>
      <c r="T44" s="107"/>
      <c r="U44" s="9"/>
      <c r="V44" s="9"/>
      <c r="W44" s="9"/>
      <c r="X44" s="9"/>
      <c r="Y44" s="9"/>
      <c r="Z44" s="9"/>
      <c r="AA44" s="9"/>
      <c r="AB44" s="9"/>
      <c r="AC44" s="9"/>
      <c r="AD44" s="9"/>
      <c r="AE44" s="9"/>
      <c r="AF44" s="9"/>
      <c r="AG44" s="9"/>
      <c r="AH44" s="9"/>
      <c r="AI44" s="9"/>
      <c r="AJ44" s="9"/>
      <c r="AK44" s="9"/>
      <c r="AL44" s="9"/>
    </row>
    <row r="45" spans="2:38" s="36" customFormat="1" x14ac:dyDescent="0.25">
      <c r="B45" s="1">
        <v>12</v>
      </c>
      <c r="C45" s="102" t="s">
        <v>41</v>
      </c>
      <c r="D45" s="103"/>
      <c r="E45" s="13">
        <v>101606</v>
      </c>
      <c r="F45" s="13">
        <v>67446</v>
      </c>
      <c r="G45" s="1">
        <v>0</v>
      </c>
      <c r="H45" s="9"/>
      <c r="I45" s="107"/>
      <c r="J45" s="9"/>
      <c r="K45" s="9"/>
      <c r="L45" s="107"/>
      <c r="M45" s="107"/>
      <c r="N45" s="107"/>
      <c r="O45" s="107"/>
      <c r="P45" s="107"/>
      <c r="Q45" s="107"/>
      <c r="R45" s="107"/>
      <c r="S45" s="107"/>
      <c r="T45" s="107"/>
      <c r="U45" s="9"/>
      <c r="V45" s="9"/>
      <c r="W45" s="9"/>
      <c r="X45" s="9"/>
      <c r="Y45" s="9"/>
      <c r="Z45" s="9"/>
      <c r="AA45" s="9"/>
      <c r="AB45" s="9"/>
      <c r="AC45" s="9"/>
      <c r="AD45" s="9"/>
      <c r="AE45" s="9"/>
      <c r="AF45" s="9"/>
      <c r="AG45" s="9"/>
      <c r="AH45" s="9"/>
      <c r="AI45" s="9"/>
      <c r="AJ45" s="9"/>
      <c r="AK45" s="9"/>
      <c r="AL45" s="9"/>
    </row>
    <row r="46" spans="2:38" s="36" customFormat="1" x14ac:dyDescent="0.25">
      <c r="B46" s="1">
        <v>13</v>
      </c>
      <c r="C46" s="102" t="s">
        <v>42</v>
      </c>
      <c r="D46" s="103"/>
      <c r="E46" s="13">
        <v>101606</v>
      </c>
      <c r="F46" s="13">
        <v>67446</v>
      </c>
      <c r="G46" s="1">
        <v>0</v>
      </c>
      <c r="H46" s="9"/>
      <c r="I46" s="107"/>
      <c r="J46" s="9"/>
      <c r="K46" s="9"/>
      <c r="L46" s="107"/>
      <c r="M46" s="107"/>
      <c r="N46" s="107"/>
      <c r="O46" s="107"/>
      <c r="P46" s="107"/>
      <c r="Q46" s="107"/>
      <c r="R46" s="107"/>
      <c r="S46" s="107"/>
      <c r="T46" s="107"/>
      <c r="U46" s="9"/>
      <c r="V46" s="9"/>
      <c r="W46" s="9"/>
      <c r="X46" s="9"/>
      <c r="Y46" s="9"/>
      <c r="Z46" s="9"/>
      <c r="AA46" s="9"/>
      <c r="AB46" s="9"/>
      <c r="AC46" s="9"/>
      <c r="AD46" s="9"/>
      <c r="AE46" s="9"/>
      <c r="AF46" s="9"/>
      <c r="AG46" s="9"/>
      <c r="AH46" s="9"/>
      <c r="AI46" s="9"/>
      <c r="AJ46" s="9"/>
      <c r="AK46" s="9"/>
      <c r="AL46" s="9"/>
    </row>
    <row r="47" spans="2:38" s="36" customFormat="1" x14ac:dyDescent="0.25">
      <c r="B47" s="1">
        <v>14</v>
      </c>
      <c r="C47" s="102" t="s">
        <v>43</v>
      </c>
      <c r="D47" s="103"/>
      <c r="E47" s="13">
        <v>101606</v>
      </c>
      <c r="F47" s="13">
        <v>67446</v>
      </c>
      <c r="G47" s="1">
        <v>0</v>
      </c>
      <c r="H47" s="9"/>
      <c r="I47" s="107"/>
      <c r="J47" s="9"/>
      <c r="K47" s="9"/>
      <c r="L47" s="107"/>
      <c r="M47" s="107"/>
      <c r="N47" s="107"/>
      <c r="O47" s="107"/>
      <c r="P47" s="107"/>
      <c r="Q47" s="107"/>
      <c r="R47" s="107"/>
      <c r="S47" s="107"/>
      <c r="T47" s="107"/>
      <c r="U47" s="9"/>
      <c r="V47" s="9"/>
      <c r="W47" s="9"/>
      <c r="X47" s="9"/>
      <c r="Y47" s="9"/>
      <c r="Z47" s="9"/>
      <c r="AA47" s="9"/>
      <c r="AB47" s="9"/>
      <c r="AC47" s="9"/>
      <c r="AD47" s="9"/>
      <c r="AE47" s="9"/>
      <c r="AF47" s="9"/>
      <c r="AG47" s="9"/>
      <c r="AH47" s="9"/>
      <c r="AI47" s="9"/>
      <c r="AJ47" s="9"/>
      <c r="AK47" s="9"/>
      <c r="AL47" s="9"/>
    </row>
    <row r="48" spans="2:38" s="36" customFormat="1" x14ac:dyDescent="0.25">
      <c r="B48" s="1">
        <v>15</v>
      </c>
      <c r="C48" s="102" t="s">
        <v>44</v>
      </c>
      <c r="D48" s="103"/>
      <c r="E48" s="13">
        <v>101606</v>
      </c>
      <c r="F48" s="13">
        <v>67446</v>
      </c>
      <c r="G48" s="1">
        <v>0</v>
      </c>
      <c r="H48" s="9"/>
      <c r="I48" s="107"/>
      <c r="J48" s="9"/>
      <c r="K48" s="9"/>
      <c r="L48" s="107"/>
      <c r="M48" s="107"/>
      <c r="N48" s="107"/>
      <c r="O48" s="107"/>
      <c r="P48" s="107"/>
      <c r="Q48" s="107"/>
      <c r="R48" s="107"/>
      <c r="S48" s="107"/>
      <c r="T48" s="107"/>
      <c r="U48" s="9"/>
      <c r="V48" s="9"/>
      <c r="W48" s="9"/>
      <c r="X48" s="9"/>
      <c r="Y48" s="9"/>
      <c r="Z48" s="9"/>
      <c r="AA48" s="9"/>
      <c r="AB48" s="9"/>
      <c r="AC48" s="9"/>
      <c r="AD48" s="9"/>
      <c r="AE48" s="9"/>
      <c r="AF48" s="9"/>
      <c r="AG48" s="9"/>
      <c r="AH48" s="9"/>
      <c r="AI48" s="9"/>
      <c r="AJ48" s="9"/>
      <c r="AK48" s="9"/>
      <c r="AL48" s="9"/>
    </row>
    <row r="49" spans="2:38" s="36" customFormat="1" x14ac:dyDescent="0.25">
      <c r="B49" s="1">
        <v>16</v>
      </c>
      <c r="C49" s="104" t="s">
        <v>45</v>
      </c>
      <c r="D49" s="105"/>
      <c r="E49" s="13">
        <v>101606</v>
      </c>
      <c r="F49" s="13">
        <v>67446</v>
      </c>
      <c r="G49" s="1">
        <v>0</v>
      </c>
      <c r="H49" s="9"/>
      <c r="I49" s="107"/>
      <c r="J49" s="9"/>
      <c r="K49" s="9"/>
      <c r="L49" s="107"/>
      <c r="M49" s="107"/>
      <c r="N49" s="107"/>
      <c r="O49" s="107"/>
      <c r="P49" s="107"/>
      <c r="Q49" s="107"/>
      <c r="R49" s="107"/>
      <c r="S49" s="107"/>
      <c r="T49" s="107"/>
      <c r="U49" s="9"/>
      <c r="V49" s="9"/>
      <c r="W49" s="9"/>
      <c r="X49" s="9"/>
      <c r="Y49" s="9"/>
      <c r="Z49" s="9"/>
      <c r="AA49" s="9"/>
      <c r="AB49" s="9"/>
      <c r="AC49" s="9"/>
      <c r="AD49" s="9"/>
      <c r="AE49" s="9"/>
      <c r="AF49" s="9"/>
      <c r="AG49" s="9"/>
      <c r="AH49" s="9"/>
      <c r="AI49" s="9"/>
      <c r="AJ49" s="9"/>
      <c r="AK49" s="9"/>
      <c r="AL49" s="9"/>
    </row>
    <row r="50" spans="2:38" s="36" customFormat="1" x14ac:dyDescent="0.25">
      <c r="B50" s="1">
        <v>17</v>
      </c>
      <c r="C50" s="102" t="s">
        <v>46</v>
      </c>
      <c r="D50" s="103"/>
      <c r="E50" s="13">
        <v>101606</v>
      </c>
      <c r="F50" s="13">
        <v>67446</v>
      </c>
      <c r="G50" s="1">
        <v>0</v>
      </c>
      <c r="H50" s="9"/>
      <c r="I50" s="107"/>
      <c r="J50" s="9"/>
      <c r="K50" s="9"/>
      <c r="L50" s="107"/>
      <c r="M50" s="107"/>
      <c r="N50" s="107"/>
      <c r="O50" s="107"/>
      <c r="P50" s="107"/>
      <c r="Q50" s="107"/>
      <c r="R50" s="107"/>
      <c r="S50" s="107"/>
      <c r="T50" s="107"/>
      <c r="U50" s="9"/>
      <c r="V50" s="9"/>
      <c r="W50" s="9"/>
      <c r="X50" s="9"/>
      <c r="Y50" s="9"/>
      <c r="Z50" s="9"/>
      <c r="AA50" s="9"/>
      <c r="AB50" s="9"/>
      <c r="AC50" s="9"/>
      <c r="AD50" s="9"/>
      <c r="AE50" s="9"/>
      <c r="AF50" s="9"/>
      <c r="AG50" s="9"/>
      <c r="AH50" s="9"/>
      <c r="AI50" s="9"/>
      <c r="AJ50" s="9"/>
      <c r="AK50" s="9"/>
      <c r="AL50" s="9"/>
    </row>
    <row r="51" spans="2:38" s="36" customFormat="1" x14ac:dyDescent="0.25">
      <c r="B51" s="1">
        <v>18</v>
      </c>
      <c r="C51" s="102" t="s">
        <v>47</v>
      </c>
      <c r="D51" s="103"/>
      <c r="E51" s="13">
        <v>101606</v>
      </c>
      <c r="F51" s="13">
        <v>67446</v>
      </c>
      <c r="G51" s="1">
        <v>0</v>
      </c>
      <c r="H51" s="9"/>
      <c r="I51" s="107"/>
      <c r="J51" s="9"/>
      <c r="K51" s="9"/>
      <c r="L51" s="107"/>
      <c r="M51" s="107"/>
      <c r="N51" s="107"/>
      <c r="O51" s="107"/>
      <c r="P51" s="107"/>
      <c r="Q51" s="107"/>
      <c r="R51" s="107"/>
      <c r="S51" s="107"/>
      <c r="T51" s="107"/>
      <c r="U51" s="9"/>
      <c r="V51" s="9"/>
      <c r="W51" s="9"/>
      <c r="X51" s="9"/>
      <c r="Y51" s="9"/>
      <c r="Z51" s="9"/>
      <c r="AA51" s="9"/>
      <c r="AB51" s="9"/>
      <c r="AC51" s="9"/>
      <c r="AD51" s="9"/>
      <c r="AE51" s="9"/>
      <c r="AF51" s="9"/>
      <c r="AG51" s="9"/>
      <c r="AH51" s="9"/>
      <c r="AI51" s="9"/>
      <c r="AJ51" s="9"/>
      <c r="AK51" s="9"/>
      <c r="AL51" s="9"/>
    </row>
    <row r="52" spans="2:38" s="37" customFormat="1" x14ac:dyDescent="0.25">
      <c r="B52" s="1">
        <v>21</v>
      </c>
      <c r="C52" s="102" t="s">
        <v>126</v>
      </c>
      <c r="D52" s="103"/>
      <c r="E52" s="13">
        <v>104184</v>
      </c>
      <c r="F52" s="13">
        <v>71407</v>
      </c>
      <c r="G52" s="1">
        <v>0</v>
      </c>
      <c r="H52" s="9"/>
      <c r="I52" s="107"/>
      <c r="J52" s="9"/>
      <c r="K52" s="9"/>
      <c r="L52" s="107"/>
      <c r="M52" s="107"/>
      <c r="N52" s="107"/>
      <c r="O52" s="107"/>
      <c r="P52" s="107"/>
      <c r="Q52" s="107"/>
      <c r="R52" s="107"/>
      <c r="S52" s="107"/>
      <c r="T52" s="107"/>
      <c r="U52" s="9"/>
      <c r="V52" s="9"/>
      <c r="W52" s="9"/>
      <c r="X52" s="9"/>
      <c r="Y52" s="9"/>
      <c r="Z52" s="9"/>
      <c r="AA52" s="9"/>
      <c r="AB52" s="9"/>
      <c r="AC52" s="9"/>
      <c r="AD52" s="9"/>
      <c r="AE52" s="9"/>
      <c r="AF52" s="9"/>
      <c r="AG52" s="9"/>
      <c r="AH52" s="9"/>
      <c r="AI52" s="9"/>
      <c r="AJ52" s="9"/>
      <c r="AK52" s="9"/>
      <c r="AL52" s="9"/>
    </row>
    <row r="53" spans="2:38" s="36" customFormat="1" x14ac:dyDescent="0.25">
      <c r="B53" s="1">
        <v>22</v>
      </c>
      <c r="C53" s="102" t="s">
        <v>48</v>
      </c>
      <c r="D53" s="103"/>
      <c r="E53" s="13">
        <v>101606</v>
      </c>
      <c r="F53" s="13">
        <v>67446</v>
      </c>
      <c r="G53" s="1">
        <v>0</v>
      </c>
      <c r="H53" s="9"/>
      <c r="I53" s="107"/>
      <c r="J53" s="9"/>
      <c r="K53" s="9"/>
      <c r="L53" s="107"/>
      <c r="M53" s="107"/>
      <c r="N53" s="107"/>
      <c r="O53" s="107"/>
      <c r="P53" s="107"/>
      <c r="Q53" s="107"/>
      <c r="R53" s="107"/>
      <c r="S53" s="107"/>
      <c r="T53" s="107"/>
      <c r="U53" s="9"/>
      <c r="V53" s="9"/>
      <c r="W53" s="9"/>
      <c r="X53" s="9"/>
      <c r="Y53" s="9"/>
      <c r="Z53" s="9"/>
      <c r="AA53" s="9"/>
      <c r="AB53" s="9"/>
      <c r="AC53" s="9"/>
      <c r="AD53" s="9"/>
      <c r="AE53" s="9"/>
      <c r="AF53" s="9"/>
      <c r="AG53" s="9"/>
      <c r="AH53" s="9"/>
      <c r="AI53" s="9"/>
      <c r="AJ53" s="9"/>
      <c r="AK53" s="9"/>
      <c r="AL53" s="9"/>
    </row>
    <row r="54" spans="2:38" x14ac:dyDescent="0.25">
      <c r="B54" s="40" t="s">
        <v>20</v>
      </c>
      <c r="C54" s="64"/>
      <c r="D54" s="41"/>
      <c r="E54" s="22">
        <f>SUM(E34:E53)</f>
        <v>2333398</v>
      </c>
      <c r="F54" s="106">
        <f>SUM(F34:F53)</f>
        <v>1618180</v>
      </c>
      <c r="G54" s="16">
        <f>((F54-E54)/F54)*100%</f>
        <v>-0.44198914830241381</v>
      </c>
    </row>
    <row r="55" spans="2:38" ht="51" customHeight="1" x14ac:dyDescent="0.25">
      <c r="B55" s="154" t="s">
        <v>149</v>
      </c>
      <c r="C55" s="76"/>
      <c r="D55" s="76"/>
      <c r="E55" s="76"/>
      <c r="F55" s="76"/>
      <c r="G55" s="76"/>
    </row>
    <row r="56" spans="2:38" ht="30" customHeight="1" x14ac:dyDescent="0.25">
      <c r="B56" s="108" t="s">
        <v>87</v>
      </c>
      <c r="C56" s="109"/>
      <c r="D56" s="109"/>
      <c r="E56" s="109"/>
      <c r="F56" s="109"/>
      <c r="G56" s="109"/>
    </row>
    <row r="57" spans="2:38" s="9" customFormat="1" ht="99.75" customHeight="1" x14ac:dyDescent="0.25">
      <c r="B57" s="25" t="s">
        <v>80</v>
      </c>
      <c r="C57" s="62" t="s">
        <v>83</v>
      </c>
      <c r="D57" s="63"/>
      <c r="E57" s="25" t="s">
        <v>84</v>
      </c>
      <c r="F57" s="25" t="s">
        <v>85</v>
      </c>
      <c r="G57" s="25" t="s">
        <v>86</v>
      </c>
      <c r="I57" s="107"/>
      <c r="L57" s="107"/>
      <c r="M57" s="107"/>
      <c r="N57" s="107"/>
      <c r="O57" s="107"/>
      <c r="P57" s="107"/>
      <c r="Q57" s="107"/>
      <c r="R57" s="107"/>
      <c r="S57" s="107"/>
      <c r="T57" s="107"/>
    </row>
    <row r="58" spans="2:38" s="9" customFormat="1" x14ac:dyDescent="0.25">
      <c r="B58" s="1">
        <v>1</v>
      </c>
      <c r="C58" s="110" t="s">
        <v>49</v>
      </c>
      <c r="D58" s="111"/>
      <c r="E58" s="13">
        <v>120141</v>
      </c>
      <c r="F58" s="13">
        <v>120141</v>
      </c>
      <c r="G58" s="12">
        <v>0</v>
      </c>
      <c r="I58" s="107"/>
      <c r="L58" s="107"/>
      <c r="M58" s="107"/>
      <c r="N58" s="107"/>
      <c r="O58" s="107"/>
      <c r="P58" s="107"/>
      <c r="Q58" s="107"/>
      <c r="R58" s="107"/>
      <c r="S58" s="107"/>
      <c r="T58" s="107"/>
    </row>
    <row r="59" spans="2:38" s="9" customFormat="1" x14ac:dyDescent="0.25">
      <c r="B59" s="1">
        <v>2</v>
      </c>
      <c r="C59" s="110" t="s">
        <v>50</v>
      </c>
      <c r="D59" s="111"/>
      <c r="E59" s="38" t="s">
        <v>136</v>
      </c>
      <c r="F59" s="38" t="s">
        <v>136</v>
      </c>
      <c r="G59" s="12"/>
      <c r="I59" s="107"/>
      <c r="L59" s="107"/>
      <c r="M59" s="107"/>
      <c r="N59" s="107"/>
      <c r="O59" s="107"/>
      <c r="P59" s="107"/>
      <c r="Q59" s="107"/>
      <c r="R59" s="107"/>
      <c r="S59" s="107"/>
      <c r="T59" s="107"/>
    </row>
    <row r="60" spans="2:38" s="9" customFormat="1" x14ac:dyDescent="0.25">
      <c r="B60" s="1">
        <v>3</v>
      </c>
      <c r="C60" s="110" t="s">
        <v>88</v>
      </c>
      <c r="D60" s="111"/>
      <c r="E60" s="13">
        <v>129951</v>
      </c>
      <c r="F60" s="13">
        <v>129951</v>
      </c>
      <c r="G60" s="12">
        <v>0</v>
      </c>
      <c r="I60" s="107"/>
      <c r="L60" s="107"/>
      <c r="M60" s="107"/>
      <c r="N60" s="107"/>
      <c r="O60" s="107"/>
      <c r="P60" s="107"/>
      <c r="Q60" s="107"/>
      <c r="R60" s="107"/>
      <c r="S60" s="107"/>
      <c r="T60" s="107"/>
    </row>
    <row r="61" spans="2:38" s="9" customFormat="1" x14ac:dyDescent="0.25">
      <c r="B61" s="1">
        <v>4</v>
      </c>
      <c r="C61" s="110" t="s">
        <v>51</v>
      </c>
      <c r="D61" s="111"/>
      <c r="E61" s="13">
        <v>248544</v>
      </c>
      <c r="F61" s="38" t="s">
        <v>136</v>
      </c>
      <c r="G61" s="116">
        <v>0</v>
      </c>
      <c r="I61" s="107"/>
      <c r="L61" s="107"/>
      <c r="M61" s="107"/>
      <c r="N61" s="107"/>
      <c r="O61" s="107"/>
      <c r="P61" s="107"/>
      <c r="Q61" s="107"/>
      <c r="R61" s="107"/>
      <c r="S61" s="107"/>
      <c r="T61" s="107"/>
    </row>
    <row r="62" spans="2:38" s="9" customFormat="1" x14ac:dyDescent="0.25">
      <c r="B62" s="1">
        <v>5</v>
      </c>
      <c r="C62" s="110" t="s">
        <v>52</v>
      </c>
      <c r="D62" s="111"/>
      <c r="E62" s="13">
        <v>120141</v>
      </c>
      <c r="F62" s="13">
        <v>119493</v>
      </c>
      <c r="G62" s="12">
        <f>((F62-E62)/F62)*100</f>
        <v>-0.54229118023649925</v>
      </c>
      <c r="I62" s="107"/>
      <c r="L62" s="107"/>
      <c r="M62" s="107"/>
      <c r="N62" s="107"/>
      <c r="O62" s="107"/>
      <c r="P62" s="107"/>
      <c r="Q62" s="107"/>
      <c r="R62" s="107"/>
      <c r="S62" s="107"/>
      <c r="T62" s="107"/>
    </row>
    <row r="63" spans="2:38" s="9" customFormat="1" x14ac:dyDescent="0.25">
      <c r="B63" s="1">
        <v>6</v>
      </c>
      <c r="C63" s="110" t="s">
        <v>53</v>
      </c>
      <c r="D63" s="111"/>
      <c r="E63" s="13">
        <v>120141</v>
      </c>
      <c r="F63" s="13">
        <v>120141</v>
      </c>
      <c r="G63" s="12">
        <v>0</v>
      </c>
      <c r="I63" s="107"/>
      <c r="L63" s="107"/>
      <c r="M63" s="107"/>
      <c r="N63" s="107"/>
      <c r="O63" s="107"/>
      <c r="P63" s="107"/>
      <c r="Q63" s="107"/>
      <c r="R63" s="107"/>
      <c r="S63" s="107"/>
      <c r="T63" s="107"/>
    </row>
    <row r="64" spans="2:38" s="9" customFormat="1" x14ac:dyDescent="0.25">
      <c r="B64" s="1">
        <v>7</v>
      </c>
      <c r="C64" s="110" t="s">
        <v>54</v>
      </c>
      <c r="D64" s="111"/>
      <c r="E64" s="13">
        <v>121644</v>
      </c>
      <c r="F64" s="13">
        <v>120141</v>
      </c>
      <c r="G64" s="12">
        <f>((F64-E64)/F64)*100%</f>
        <v>-1.2510300397033486E-2</v>
      </c>
      <c r="I64" s="107"/>
      <c r="L64" s="107"/>
      <c r="M64" s="107"/>
      <c r="N64" s="107"/>
      <c r="O64" s="107"/>
      <c r="P64" s="107"/>
      <c r="Q64" s="107"/>
      <c r="R64" s="107"/>
      <c r="S64" s="107"/>
      <c r="T64" s="107"/>
    </row>
    <row r="65" spans="2:20" s="9" customFormat="1" x14ac:dyDescent="0.25">
      <c r="B65" s="1">
        <v>8</v>
      </c>
      <c r="C65" s="110" t="s">
        <v>55</v>
      </c>
      <c r="D65" s="111"/>
      <c r="E65" s="38" t="s">
        <v>136</v>
      </c>
      <c r="F65" s="38" t="s">
        <v>136</v>
      </c>
      <c r="G65" s="116">
        <v>0</v>
      </c>
      <c r="I65" s="107"/>
      <c r="L65" s="107"/>
      <c r="M65" s="107"/>
      <c r="N65" s="107"/>
      <c r="O65" s="107"/>
      <c r="P65" s="107"/>
      <c r="Q65" s="107"/>
      <c r="R65" s="107"/>
      <c r="S65" s="107"/>
      <c r="T65" s="107"/>
    </row>
    <row r="66" spans="2:20" s="9" customFormat="1" ht="25.5" customHeight="1" x14ac:dyDescent="0.25">
      <c r="B66" s="57" t="s">
        <v>7</v>
      </c>
      <c r="C66" s="58"/>
      <c r="D66" s="59"/>
      <c r="E66" s="106">
        <f>E58+E60+E61+E62+E63+E64</f>
        <v>860562</v>
      </c>
      <c r="F66" s="106">
        <f>F58+F60+F62+F63+F64</f>
        <v>609867</v>
      </c>
      <c r="G66" s="116">
        <f>((E66-F66)/F66)*100%</f>
        <v>0.41106503549134482</v>
      </c>
      <c r="I66" s="107"/>
      <c r="L66" s="107"/>
      <c r="M66" s="107"/>
      <c r="N66" s="107"/>
      <c r="O66" s="107"/>
      <c r="P66" s="107"/>
      <c r="Q66" s="107"/>
      <c r="R66" s="107"/>
      <c r="S66" s="107"/>
      <c r="T66" s="107"/>
    </row>
    <row r="67" spans="2:20" s="9" customFormat="1" ht="96" customHeight="1" x14ac:dyDescent="0.25">
      <c r="B67" s="6"/>
      <c r="C67" s="7" t="s">
        <v>116</v>
      </c>
      <c r="D67" s="18" t="s">
        <v>1</v>
      </c>
      <c r="E67" s="18" t="s">
        <v>2</v>
      </c>
      <c r="F67" s="18" t="s">
        <v>3</v>
      </c>
      <c r="G67" s="18" t="s">
        <v>4</v>
      </c>
      <c r="I67" s="107"/>
      <c r="L67" s="107"/>
      <c r="M67" s="107"/>
      <c r="N67" s="107"/>
      <c r="O67" s="107"/>
      <c r="P67" s="107"/>
      <c r="Q67" s="107"/>
      <c r="R67" s="107"/>
      <c r="S67" s="107"/>
      <c r="T67" s="107"/>
    </row>
    <row r="68" spans="2:20" s="9" customFormat="1" ht="63" customHeight="1" x14ac:dyDescent="0.25">
      <c r="B68" s="6" t="s">
        <v>117</v>
      </c>
      <c r="C68" s="7">
        <v>7450905</v>
      </c>
      <c r="D68" s="17">
        <v>190136</v>
      </c>
      <c r="E68" s="17">
        <v>289225</v>
      </c>
      <c r="F68" s="11">
        <v>479361</v>
      </c>
      <c r="G68" s="116">
        <f>((E68-D68)/E68)*100%</f>
        <v>0.34260178062062407</v>
      </c>
      <c r="I68" s="107"/>
      <c r="L68" s="107"/>
      <c r="M68" s="107"/>
      <c r="N68" s="107"/>
      <c r="O68" s="107"/>
      <c r="P68" s="107"/>
      <c r="Q68" s="107"/>
      <c r="R68" s="107"/>
      <c r="S68" s="107"/>
      <c r="T68" s="107"/>
    </row>
    <row r="69" spans="2:20" s="9" customFormat="1" ht="37.5" customHeight="1" x14ac:dyDescent="0.25">
      <c r="B69" s="7" t="s">
        <v>108</v>
      </c>
      <c r="C69" s="7">
        <v>7451890</v>
      </c>
      <c r="D69" s="17">
        <v>120141</v>
      </c>
      <c r="E69" s="17">
        <v>120141</v>
      </c>
      <c r="F69" s="14">
        <v>240282</v>
      </c>
      <c r="G69" s="116">
        <f>((E69-D69)/E69)*100%</f>
        <v>0</v>
      </c>
      <c r="I69" s="107"/>
      <c r="L69" s="107"/>
      <c r="M69" s="107"/>
      <c r="N69" s="107"/>
      <c r="O69" s="107"/>
      <c r="P69" s="107"/>
      <c r="Q69" s="107"/>
      <c r="R69" s="107"/>
      <c r="S69" s="107"/>
      <c r="T69" s="107"/>
    </row>
    <row r="70" spans="2:20" s="9" customFormat="1" ht="37.5" customHeight="1" x14ac:dyDescent="0.25">
      <c r="B70" s="7" t="s">
        <v>107</v>
      </c>
      <c r="C70" s="7">
        <v>7452430</v>
      </c>
      <c r="D70" s="17">
        <v>119700</v>
      </c>
      <c r="E70" s="17">
        <v>119100</v>
      </c>
      <c r="F70" s="14">
        <v>238800</v>
      </c>
      <c r="G70" s="116">
        <f>((E70-D70)/E70)*100%</f>
        <v>-5.0377833753148613E-3</v>
      </c>
      <c r="I70" s="107"/>
      <c r="L70" s="107"/>
      <c r="M70" s="107"/>
      <c r="N70" s="107"/>
      <c r="O70" s="107"/>
      <c r="P70" s="107"/>
      <c r="Q70" s="107"/>
      <c r="R70" s="107"/>
      <c r="S70" s="107"/>
      <c r="T70" s="107"/>
    </row>
    <row r="71" spans="2:20" s="9" customFormat="1" ht="37.5" customHeight="1" x14ac:dyDescent="0.25">
      <c r="B71" s="7" t="s">
        <v>107</v>
      </c>
      <c r="C71" s="7">
        <v>7438282</v>
      </c>
      <c r="D71" s="13">
        <v>0</v>
      </c>
      <c r="E71" s="13">
        <v>0</v>
      </c>
      <c r="F71" s="8">
        <v>0</v>
      </c>
      <c r="G71" s="116">
        <v>0</v>
      </c>
      <c r="I71" s="107"/>
      <c r="L71" s="107"/>
      <c r="M71" s="107"/>
      <c r="N71" s="107"/>
      <c r="O71" s="107"/>
      <c r="P71" s="107"/>
      <c r="Q71" s="107"/>
      <c r="R71" s="107"/>
      <c r="S71" s="107"/>
      <c r="T71" s="107"/>
    </row>
    <row r="72" spans="2:20" s="9" customFormat="1" ht="44.25" customHeight="1" x14ac:dyDescent="0.25">
      <c r="B72" s="6" t="s">
        <v>109</v>
      </c>
      <c r="C72" s="7">
        <v>7282682</v>
      </c>
      <c r="D72" s="60">
        <v>378420</v>
      </c>
      <c r="E72" s="60">
        <v>378420</v>
      </c>
      <c r="F72" s="19"/>
      <c r="G72" s="117">
        <v>0</v>
      </c>
      <c r="I72" s="107"/>
      <c r="L72" s="107"/>
      <c r="M72" s="107"/>
      <c r="N72" s="107"/>
      <c r="O72" s="107"/>
      <c r="P72" s="107"/>
      <c r="Q72" s="107"/>
      <c r="R72" s="107"/>
      <c r="S72" s="107"/>
      <c r="T72" s="107"/>
    </row>
    <row r="73" spans="2:20" s="9" customFormat="1" ht="37.5" customHeight="1" x14ac:dyDescent="0.25">
      <c r="B73" s="6" t="s">
        <v>110</v>
      </c>
      <c r="C73" s="7">
        <v>7331794</v>
      </c>
      <c r="D73" s="60"/>
      <c r="E73" s="60"/>
      <c r="F73" s="33"/>
      <c r="G73" s="118"/>
      <c r="I73" s="107"/>
      <c r="L73" s="107"/>
      <c r="M73" s="107"/>
      <c r="N73" s="107"/>
      <c r="O73" s="107"/>
      <c r="P73" s="107"/>
      <c r="Q73" s="107"/>
      <c r="R73" s="107"/>
      <c r="S73" s="107"/>
      <c r="T73" s="107"/>
    </row>
    <row r="74" spans="2:20" s="9" customFormat="1" ht="37.5" customHeight="1" x14ac:dyDescent="0.25">
      <c r="B74" s="7" t="s">
        <v>111</v>
      </c>
      <c r="C74" s="7">
        <v>7450905</v>
      </c>
      <c r="D74" s="60"/>
      <c r="E74" s="60"/>
      <c r="F74" s="33"/>
      <c r="G74" s="118"/>
      <c r="I74" s="107"/>
      <c r="L74" s="107"/>
      <c r="M74" s="107"/>
      <c r="N74" s="107"/>
      <c r="O74" s="107"/>
      <c r="P74" s="107"/>
      <c r="Q74" s="107"/>
      <c r="R74" s="107"/>
      <c r="S74" s="107"/>
      <c r="T74" s="107"/>
    </row>
    <row r="75" spans="2:20" s="9" customFormat="1" ht="37.5" customHeight="1" x14ac:dyDescent="0.25">
      <c r="B75" s="7" t="s">
        <v>111</v>
      </c>
      <c r="C75" s="7">
        <v>7450909</v>
      </c>
      <c r="D75" s="60"/>
      <c r="E75" s="60"/>
      <c r="F75" s="33">
        <v>756840</v>
      </c>
      <c r="G75" s="118"/>
      <c r="I75" s="107"/>
      <c r="L75" s="107"/>
      <c r="M75" s="107"/>
      <c r="N75" s="107"/>
      <c r="O75" s="107"/>
      <c r="P75" s="107"/>
      <c r="Q75" s="107"/>
      <c r="R75" s="107"/>
      <c r="S75" s="107"/>
      <c r="T75" s="107"/>
    </row>
    <row r="76" spans="2:20" s="9" customFormat="1" ht="37.5" customHeight="1" x14ac:dyDescent="0.25">
      <c r="B76" s="7" t="s">
        <v>112</v>
      </c>
      <c r="C76" s="7">
        <v>7773019</v>
      </c>
      <c r="D76" s="60"/>
      <c r="E76" s="60"/>
      <c r="F76" s="33"/>
      <c r="G76" s="118"/>
      <c r="I76" s="107"/>
      <c r="L76" s="107"/>
      <c r="M76" s="107"/>
      <c r="N76" s="107"/>
      <c r="O76" s="107"/>
      <c r="P76" s="107"/>
      <c r="Q76" s="107"/>
      <c r="R76" s="107"/>
      <c r="S76" s="107"/>
      <c r="T76" s="107"/>
    </row>
    <row r="77" spans="2:20" s="9" customFormat="1" ht="37.5" customHeight="1" x14ac:dyDescent="0.25">
      <c r="B77" s="7" t="s">
        <v>113</v>
      </c>
      <c r="C77" s="7">
        <v>7327031</v>
      </c>
      <c r="D77" s="60"/>
      <c r="E77" s="60"/>
      <c r="F77" s="33"/>
      <c r="G77" s="118"/>
      <c r="I77" s="107"/>
      <c r="L77" s="107"/>
      <c r="M77" s="107"/>
      <c r="N77" s="107"/>
      <c r="O77" s="107"/>
      <c r="P77" s="107"/>
      <c r="Q77" s="107"/>
      <c r="R77" s="107"/>
      <c r="S77" s="107"/>
      <c r="T77" s="107"/>
    </row>
    <row r="78" spans="2:20" s="9" customFormat="1" ht="37.5" customHeight="1" x14ac:dyDescent="0.25">
      <c r="B78" s="7" t="s">
        <v>114</v>
      </c>
      <c r="C78" s="7">
        <v>7880082</v>
      </c>
      <c r="D78" s="61"/>
      <c r="E78" s="61"/>
      <c r="F78" s="34"/>
      <c r="G78" s="119"/>
      <c r="I78" s="107"/>
      <c r="L78" s="107"/>
      <c r="M78" s="107"/>
      <c r="N78" s="107"/>
      <c r="O78" s="107"/>
      <c r="P78" s="107"/>
      <c r="Q78" s="107"/>
      <c r="R78" s="107"/>
      <c r="S78" s="107"/>
      <c r="T78" s="107"/>
    </row>
    <row r="79" spans="2:20" s="9" customFormat="1" ht="37.5" customHeight="1" x14ac:dyDescent="0.25">
      <c r="B79" s="7" t="s">
        <v>115</v>
      </c>
      <c r="C79" s="6" t="s">
        <v>118</v>
      </c>
      <c r="D79" s="8">
        <v>511173</v>
      </c>
      <c r="E79" s="8">
        <v>514049</v>
      </c>
      <c r="F79" s="9">
        <v>511173</v>
      </c>
      <c r="G79" s="116">
        <f>((E79-D79)/E79)*100%</f>
        <v>5.5947973831288458E-3</v>
      </c>
      <c r="I79" s="107"/>
      <c r="L79" s="107"/>
      <c r="M79" s="107"/>
      <c r="N79" s="107"/>
      <c r="O79" s="107"/>
      <c r="P79" s="107"/>
      <c r="Q79" s="107"/>
      <c r="R79" s="107"/>
      <c r="S79" s="107"/>
      <c r="T79" s="107"/>
    </row>
    <row r="80" spans="2:20" ht="71.25" customHeight="1" x14ac:dyDescent="0.25">
      <c r="B80" s="74" t="s">
        <v>147</v>
      </c>
      <c r="C80" s="75"/>
      <c r="D80" s="75"/>
      <c r="E80" s="75"/>
      <c r="F80" s="75"/>
      <c r="G80" s="75"/>
    </row>
    <row r="81" spans="2:20" ht="53.25" customHeight="1" x14ac:dyDescent="0.35">
      <c r="B81" s="29" t="s">
        <v>56</v>
      </c>
      <c r="C81" s="30"/>
      <c r="D81" s="30"/>
      <c r="E81" s="73" t="s">
        <v>140</v>
      </c>
      <c r="F81" s="73" t="s">
        <v>141</v>
      </c>
      <c r="G81" s="73" t="s">
        <v>148</v>
      </c>
    </row>
    <row r="82" spans="2:20" ht="37.5" customHeight="1" x14ac:dyDescent="0.25">
      <c r="B82" s="53" t="s">
        <v>105</v>
      </c>
      <c r="C82" s="70"/>
      <c r="D82" s="54"/>
      <c r="E82" s="112">
        <v>298.803</v>
      </c>
      <c r="F82" s="112">
        <v>298.803</v>
      </c>
      <c r="G82" s="12">
        <v>0</v>
      </c>
    </row>
    <row r="83" spans="2:20" ht="37.5" customHeight="1" x14ac:dyDescent="0.25">
      <c r="B83" s="53" t="s">
        <v>57</v>
      </c>
      <c r="C83" s="70"/>
      <c r="D83" s="70"/>
      <c r="E83" s="52"/>
      <c r="F83" s="52"/>
      <c r="G83" s="39"/>
    </row>
    <row r="84" spans="2:20" ht="37.5" customHeight="1" x14ac:dyDescent="0.25">
      <c r="B84" s="46" t="s">
        <v>121</v>
      </c>
      <c r="C84" s="47"/>
      <c r="D84" s="48"/>
      <c r="E84" s="23">
        <v>414.55200000000002</v>
      </c>
      <c r="F84" s="23">
        <v>414.55200000000002</v>
      </c>
      <c r="G84" s="12">
        <v>0</v>
      </c>
      <c r="I84" s="151"/>
    </row>
    <row r="85" spans="2:20" ht="37.5" customHeight="1" x14ac:dyDescent="0.25">
      <c r="B85" s="46" t="s">
        <v>119</v>
      </c>
      <c r="C85" s="47"/>
      <c r="D85" s="48"/>
      <c r="E85" s="23">
        <v>414.54899999999998</v>
      </c>
      <c r="F85" s="23">
        <v>414.54899999999998</v>
      </c>
      <c r="G85" s="12">
        <v>0</v>
      </c>
      <c r="I85" s="152"/>
    </row>
    <row r="86" spans="2:20" ht="37.5" customHeight="1" x14ac:dyDescent="0.25">
      <c r="B86" s="26" t="s">
        <v>128</v>
      </c>
      <c r="C86" s="27"/>
      <c r="D86" s="28"/>
      <c r="E86" s="23"/>
      <c r="F86" s="38"/>
      <c r="G86" s="121"/>
    </row>
    <row r="87" spans="2:20" ht="37.5" customHeight="1" x14ac:dyDescent="0.25">
      <c r="B87" s="49" t="s">
        <v>88</v>
      </c>
      <c r="C87" s="50"/>
      <c r="D87" s="51"/>
      <c r="E87" s="23">
        <v>414.54899999999998</v>
      </c>
      <c r="F87" s="23">
        <v>414.54899999999998</v>
      </c>
      <c r="G87" s="121">
        <v>0</v>
      </c>
      <c r="I87" s="153"/>
    </row>
    <row r="88" spans="2:20" ht="37.5" customHeight="1" x14ac:dyDescent="0.25">
      <c r="B88" s="49" t="s">
        <v>120</v>
      </c>
      <c r="C88" s="50"/>
      <c r="D88" s="51"/>
      <c r="E88" s="23">
        <v>414.52199999999999</v>
      </c>
      <c r="F88" s="23">
        <v>414.52199999999999</v>
      </c>
      <c r="G88" s="121">
        <v>0</v>
      </c>
    </row>
    <row r="89" spans="2:20" s="9" customFormat="1" ht="21" customHeight="1" x14ac:dyDescent="0.25">
      <c r="B89" s="46" t="s">
        <v>58</v>
      </c>
      <c r="C89" s="47"/>
      <c r="D89" s="48"/>
      <c r="E89" s="123" t="s">
        <v>150</v>
      </c>
      <c r="F89" s="123" t="s">
        <v>150</v>
      </c>
      <c r="G89" s="121">
        <v>0</v>
      </c>
      <c r="I89" s="107"/>
      <c r="L89" s="107"/>
      <c r="M89" s="107"/>
      <c r="N89" s="107"/>
      <c r="O89" s="107"/>
      <c r="P89" s="107"/>
      <c r="Q89" s="107"/>
      <c r="R89" s="107"/>
      <c r="S89" s="107"/>
      <c r="T89" s="107"/>
    </row>
    <row r="90" spans="2:20" s="9" customFormat="1" ht="18.75" customHeight="1" x14ac:dyDescent="0.25">
      <c r="B90" s="46" t="s">
        <v>59</v>
      </c>
      <c r="C90" s="47"/>
      <c r="D90" s="48"/>
      <c r="E90" s="23">
        <v>36.741</v>
      </c>
      <c r="F90" s="23">
        <v>36.741</v>
      </c>
      <c r="G90" s="121">
        <v>0</v>
      </c>
      <c r="I90" s="107"/>
      <c r="L90" s="107"/>
      <c r="M90" s="107"/>
      <c r="N90" s="107"/>
      <c r="O90" s="107"/>
      <c r="P90" s="107"/>
      <c r="Q90" s="107"/>
      <c r="R90" s="107"/>
      <c r="S90" s="107"/>
      <c r="T90" s="107"/>
    </row>
    <row r="91" spans="2:20" s="9" customFormat="1" ht="19.5" customHeight="1" x14ac:dyDescent="0.25">
      <c r="B91" s="46" t="s">
        <v>122</v>
      </c>
      <c r="C91" s="47"/>
      <c r="D91" s="48"/>
      <c r="E91" s="23">
        <v>511.45499999999998</v>
      </c>
      <c r="F91" s="23">
        <v>511.45499999999998</v>
      </c>
      <c r="G91" s="121">
        <v>0</v>
      </c>
      <c r="I91" s="107"/>
      <c r="L91" s="107"/>
      <c r="M91" s="107"/>
      <c r="N91" s="107"/>
      <c r="O91" s="107"/>
      <c r="P91" s="107"/>
      <c r="Q91" s="107"/>
      <c r="R91" s="107"/>
      <c r="S91" s="107"/>
      <c r="T91" s="107"/>
    </row>
    <row r="92" spans="2:20" s="9" customFormat="1" ht="24.75" customHeight="1" x14ac:dyDescent="0.25">
      <c r="B92" s="49" t="s">
        <v>60</v>
      </c>
      <c r="C92" s="50"/>
      <c r="D92" s="51"/>
      <c r="E92" s="123" t="s">
        <v>150</v>
      </c>
      <c r="F92" s="123" t="s">
        <v>150</v>
      </c>
      <c r="G92" s="121">
        <v>0</v>
      </c>
      <c r="I92" s="107"/>
      <c r="L92" s="107"/>
      <c r="M92" s="107"/>
      <c r="N92" s="107"/>
      <c r="O92" s="107"/>
      <c r="P92" s="107"/>
      <c r="Q92" s="107"/>
      <c r="R92" s="107"/>
      <c r="S92" s="107"/>
      <c r="T92" s="107"/>
    </row>
    <row r="93" spans="2:20" s="9" customFormat="1" x14ac:dyDescent="0.25">
      <c r="B93" s="46" t="s">
        <v>93</v>
      </c>
      <c r="C93" s="47"/>
      <c r="D93" s="48"/>
      <c r="E93" s="123">
        <v>70.778999999999996</v>
      </c>
      <c r="F93" s="123">
        <v>70.778999999999996</v>
      </c>
      <c r="G93" s="121">
        <v>0</v>
      </c>
      <c r="I93" s="107"/>
      <c r="L93" s="107"/>
      <c r="M93" s="107"/>
      <c r="N93" s="107"/>
      <c r="O93" s="107"/>
      <c r="P93" s="107"/>
      <c r="Q93" s="107"/>
      <c r="R93" s="107"/>
      <c r="S93" s="107"/>
      <c r="T93" s="107"/>
    </row>
    <row r="94" spans="2:20" s="9" customFormat="1" ht="15.75" customHeight="1" x14ac:dyDescent="0.25">
      <c r="B94" s="46" t="s">
        <v>61</v>
      </c>
      <c r="C94" s="47"/>
      <c r="D94" s="48"/>
      <c r="E94" s="23">
        <v>227.05199999999999</v>
      </c>
      <c r="F94" s="123">
        <v>227.05199999999999</v>
      </c>
      <c r="G94" s="121">
        <v>0</v>
      </c>
      <c r="I94" s="107"/>
      <c r="L94" s="107"/>
      <c r="M94" s="107"/>
      <c r="N94" s="107"/>
      <c r="O94" s="107"/>
      <c r="P94" s="107"/>
      <c r="Q94" s="107"/>
      <c r="R94" s="107"/>
      <c r="S94" s="107"/>
      <c r="T94" s="107"/>
    </row>
    <row r="95" spans="2:20" s="9" customFormat="1" ht="15.75" customHeight="1" x14ac:dyDescent="0.25">
      <c r="B95" s="46" t="s">
        <v>125</v>
      </c>
      <c r="C95" s="47"/>
      <c r="D95" s="48"/>
      <c r="E95" s="124">
        <v>168.21</v>
      </c>
      <c r="F95" s="124">
        <v>168.21</v>
      </c>
      <c r="G95" s="121">
        <v>0</v>
      </c>
      <c r="I95" s="107"/>
      <c r="L95" s="107"/>
      <c r="M95" s="107"/>
      <c r="N95" s="107"/>
      <c r="O95" s="107"/>
      <c r="P95" s="107"/>
      <c r="Q95" s="107"/>
      <c r="R95" s="107"/>
      <c r="S95" s="107"/>
      <c r="T95" s="107"/>
    </row>
    <row r="96" spans="2:20" s="9" customFormat="1" ht="15.75" customHeight="1" x14ac:dyDescent="0.25">
      <c r="B96" s="46" t="s">
        <v>127</v>
      </c>
      <c r="C96" s="47"/>
      <c r="D96" s="48"/>
      <c r="E96" s="123" t="s">
        <v>151</v>
      </c>
      <c r="F96" s="123" t="s">
        <v>151</v>
      </c>
      <c r="G96" s="121">
        <v>0</v>
      </c>
      <c r="I96" s="107"/>
      <c r="L96" s="107"/>
      <c r="M96" s="107"/>
      <c r="N96" s="107"/>
      <c r="O96" s="107"/>
      <c r="P96" s="107"/>
      <c r="Q96" s="107"/>
      <c r="R96" s="107"/>
      <c r="S96" s="107"/>
      <c r="T96" s="107"/>
    </row>
    <row r="97" spans="2:20" s="9" customFormat="1" ht="15.75" customHeight="1" x14ac:dyDescent="0.25">
      <c r="B97" s="46" t="s">
        <v>123</v>
      </c>
      <c r="C97" s="47"/>
      <c r="D97" s="48"/>
      <c r="E97" s="23">
        <v>626.75400000000002</v>
      </c>
      <c r="F97" s="123">
        <v>418.536</v>
      </c>
      <c r="G97" s="121">
        <v>0</v>
      </c>
      <c r="I97" s="107"/>
      <c r="L97" s="107"/>
      <c r="M97" s="107"/>
      <c r="N97" s="107"/>
      <c r="O97" s="107"/>
      <c r="P97" s="107"/>
      <c r="Q97" s="107"/>
      <c r="R97" s="107"/>
      <c r="S97" s="107"/>
      <c r="T97" s="107"/>
    </row>
    <row r="98" spans="2:20" x14ac:dyDescent="0.25">
      <c r="B98" s="26"/>
      <c r="C98" s="27"/>
      <c r="D98" s="28"/>
      <c r="E98" s="123">
        <v>21702012</v>
      </c>
      <c r="F98" s="123">
        <v>21702012</v>
      </c>
      <c r="G98" s="121">
        <v>0</v>
      </c>
    </row>
    <row r="99" spans="2:20" x14ac:dyDescent="0.25">
      <c r="B99" s="65" t="s">
        <v>89</v>
      </c>
      <c r="C99" s="66"/>
      <c r="D99" s="67"/>
      <c r="E99" s="13">
        <v>198603</v>
      </c>
      <c r="F99" s="13">
        <v>198603</v>
      </c>
      <c r="G99" s="121">
        <v>0</v>
      </c>
    </row>
    <row r="100" spans="2:20" x14ac:dyDescent="0.25">
      <c r="B100" s="31"/>
      <c r="C100" s="32"/>
      <c r="D100" s="32"/>
      <c r="E100" s="15"/>
      <c r="F100" s="13"/>
      <c r="G100" s="13"/>
    </row>
    <row r="101" spans="2:20" x14ac:dyDescent="0.25">
      <c r="B101" s="31" t="s">
        <v>130</v>
      </c>
      <c r="C101" s="32"/>
      <c r="D101" s="32"/>
      <c r="E101" s="13">
        <v>810430</v>
      </c>
      <c r="F101" s="13">
        <v>810430</v>
      </c>
      <c r="G101" s="122">
        <f>((F101-E101)/F101)*100%</f>
        <v>0</v>
      </c>
    </row>
    <row r="102" spans="2:20" ht="244.5" customHeight="1" x14ac:dyDescent="0.25">
      <c r="B102" s="77" t="s">
        <v>152</v>
      </c>
      <c r="C102" s="157"/>
      <c r="D102" s="157"/>
      <c r="E102" s="157"/>
      <c r="F102" s="157"/>
      <c r="G102" s="158"/>
    </row>
    <row r="103" spans="2:20" x14ac:dyDescent="0.25">
      <c r="B103" s="43" t="s">
        <v>62</v>
      </c>
      <c r="C103" s="44"/>
      <c r="D103" s="44"/>
      <c r="E103" s="44"/>
      <c r="F103" s="45"/>
      <c r="G103" s="45"/>
    </row>
    <row r="104" spans="2:20" x14ac:dyDescent="0.25">
      <c r="B104" s="43"/>
      <c r="C104" s="44"/>
      <c r="D104" s="2" t="s">
        <v>63</v>
      </c>
      <c r="E104" s="2" t="s">
        <v>64</v>
      </c>
      <c r="F104" s="2" t="s">
        <v>91</v>
      </c>
      <c r="G104" s="2" t="s">
        <v>92</v>
      </c>
    </row>
    <row r="105" spans="2:20" x14ac:dyDescent="0.25">
      <c r="B105" s="46" t="s">
        <v>90</v>
      </c>
      <c r="C105" s="47"/>
      <c r="D105" s="3">
        <v>0</v>
      </c>
      <c r="E105" s="4">
        <v>0</v>
      </c>
      <c r="F105" s="4">
        <v>0</v>
      </c>
      <c r="G105" s="5">
        <v>0</v>
      </c>
    </row>
    <row r="106" spans="2:20" x14ac:dyDescent="0.25">
      <c r="B106" s="68" t="s">
        <v>65</v>
      </c>
      <c r="C106" s="69"/>
      <c r="D106" s="69"/>
      <c r="E106" s="69"/>
      <c r="F106" s="69"/>
      <c r="G106" s="69"/>
    </row>
    <row r="107" spans="2:20" s="9" customFormat="1" ht="20.25" customHeight="1" x14ac:dyDescent="0.25">
      <c r="B107" s="46" t="s">
        <v>94</v>
      </c>
      <c r="C107" s="48"/>
      <c r="D107" s="97">
        <v>0</v>
      </c>
      <c r="E107" s="13">
        <v>0</v>
      </c>
      <c r="F107" s="97">
        <v>0</v>
      </c>
      <c r="G107" s="115">
        <v>0</v>
      </c>
      <c r="I107" s="107"/>
      <c r="L107" s="107"/>
      <c r="M107" s="107"/>
      <c r="N107" s="107"/>
      <c r="O107" s="107"/>
      <c r="P107" s="107"/>
      <c r="Q107" s="107"/>
      <c r="R107" s="107"/>
      <c r="S107" s="107"/>
      <c r="T107" s="107"/>
    </row>
    <row r="108" spans="2:20" x14ac:dyDescent="0.25">
      <c r="B108" s="46" t="s">
        <v>95</v>
      </c>
      <c r="C108" s="48"/>
      <c r="D108" s="97"/>
      <c r="E108" s="113">
        <v>0</v>
      </c>
      <c r="F108" s="97">
        <v>0</v>
      </c>
      <c r="G108" s="114" t="e">
        <f>((E108-D108)/E108)*100%</f>
        <v>#DIV/0!</v>
      </c>
    </row>
    <row r="109" spans="2:20" x14ac:dyDescent="0.25">
      <c r="B109" s="46" t="s">
        <v>66</v>
      </c>
      <c r="C109" s="48"/>
      <c r="D109" s="97"/>
      <c r="E109" s="113">
        <v>0</v>
      </c>
      <c r="F109" s="97">
        <v>0</v>
      </c>
      <c r="G109" s="98" t="e">
        <f>((E109-D109)/E109)*100%</f>
        <v>#DIV/0!</v>
      </c>
    </row>
    <row r="110" spans="2:20" x14ac:dyDescent="0.25">
      <c r="B110" s="68" t="s">
        <v>96</v>
      </c>
      <c r="C110" s="69"/>
      <c r="D110" s="69"/>
      <c r="E110" s="69"/>
      <c r="F110" s="69"/>
      <c r="G110" s="69"/>
    </row>
    <row r="111" spans="2:20" x14ac:dyDescent="0.25">
      <c r="B111" s="46" t="s">
        <v>67</v>
      </c>
      <c r="C111" s="47"/>
      <c r="D111" s="9">
        <v>0</v>
      </c>
      <c r="E111" s="9">
        <v>0</v>
      </c>
      <c r="F111" s="97"/>
      <c r="G111" s="115">
        <v>0</v>
      </c>
    </row>
    <row r="112" spans="2:20" x14ac:dyDescent="0.25">
      <c r="B112" s="68" t="s">
        <v>97</v>
      </c>
      <c r="C112" s="69"/>
      <c r="D112" s="69"/>
      <c r="E112" s="69"/>
      <c r="F112" s="69"/>
      <c r="G112" s="69"/>
    </row>
    <row r="113" spans="2:20" s="9" customFormat="1" x14ac:dyDescent="0.25">
      <c r="B113" s="46" t="s">
        <v>68</v>
      </c>
      <c r="C113" s="48"/>
      <c r="D113" s="97">
        <v>4150000</v>
      </c>
      <c r="E113" s="97">
        <v>0</v>
      </c>
      <c r="F113" s="9">
        <v>4150000</v>
      </c>
      <c r="G113" s="115">
        <v>0</v>
      </c>
      <c r="I113" s="107"/>
      <c r="L113" s="107"/>
      <c r="M113" s="107"/>
      <c r="N113" s="107"/>
      <c r="O113" s="107"/>
      <c r="P113" s="107"/>
      <c r="Q113" s="107"/>
      <c r="R113" s="107"/>
      <c r="S113" s="107"/>
      <c r="T113" s="107"/>
    </row>
    <row r="114" spans="2:20" x14ac:dyDescent="0.25">
      <c r="B114" s="46" t="s">
        <v>98</v>
      </c>
      <c r="C114" s="48"/>
      <c r="D114" s="125">
        <v>0</v>
      </c>
      <c r="E114" s="97">
        <v>0</v>
      </c>
      <c r="F114" s="97"/>
      <c r="G114" s="97">
        <v>0</v>
      </c>
    </row>
    <row r="115" spans="2:20" x14ac:dyDescent="0.25">
      <c r="B115" s="43" t="s">
        <v>69</v>
      </c>
      <c r="C115" s="44"/>
      <c r="D115" s="44"/>
      <c r="E115" s="44"/>
      <c r="F115" s="44"/>
      <c r="G115" s="44"/>
    </row>
    <row r="116" spans="2:20" ht="24" customHeight="1" x14ac:dyDescent="0.25">
      <c r="B116" s="49" t="s">
        <v>70</v>
      </c>
      <c r="C116" s="51"/>
      <c r="D116" s="71">
        <v>0</v>
      </c>
      <c r="E116" s="71">
        <v>0</v>
      </c>
      <c r="F116" s="71">
        <v>0</v>
      </c>
      <c r="G116" s="98">
        <v>0</v>
      </c>
    </row>
    <row r="117" spans="2:20" x14ac:dyDescent="0.25">
      <c r="B117" s="43" t="s">
        <v>7</v>
      </c>
      <c r="C117" s="126"/>
      <c r="D117" s="127">
        <f>(F105+F107+F108+F109+F111+D113+F114+F116)</f>
        <v>4150000</v>
      </c>
      <c r="E117" s="127">
        <f>(E108+E109+E113+E114+E116)</f>
        <v>0</v>
      </c>
      <c r="F117" s="128">
        <f>(D117+E117)</f>
        <v>4150000</v>
      </c>
      <c r="G117" s="129">
        <v>0</v>
      </c>
    </row>
    <row r="118" spans="2:20" x14ac:dyDescent="0.25">
      <c r="B118" s="130"/>
      <c r="C118" s="131"/>
      <c r="D118" s="131"/>
      <c r="E118" s="130"/>
      <c r="F118" s="130"/>
      <c r="G118" s="130"/>
    </row>
    <row r="119" spans="2:20" x14ac:dyDescent="0.25">
      <c r="B119" s="46" t="s">
        <v>71</v>
      </c>
      <c r="C119" s="47"/>
      <c r="D119" s="48"/>
      <c r="E119" s="5">
        <v>4</v>
      </c>
      <c r="F119" s="132"/>
      <c r="G119" s="130"/>
    </row>
    <row r="120" spans="2:20" x14ac:dyDescent="0.25">
      <c r="B120" s="46" t="s">
        <v>72</v>
      </c>
      <c r="C120" s="47"/>
      <c r="D120" s="48"/>
      <c r="E120" s="5">
        <v>0</v>
      </c>
      <c r="F120" s="132"/>
      <c r="G120" s="130"/>
      <c r="M120" s="159"/>
      <c r="N120" s="159"/>
    </row>
    <row r="121" spans="2:20" x14ac:dyDescent="0.25">
      <c r="B121" s="46" t="s">
        <v>73</v>
      </c>
      <c r="C121" s="47"/>
      <c r="D121" s="48"/>
      <c r="E121" s="5">
        <v>1</v>
      </c>
      <c r="F121" s="132"/>
      <c r="G121" s="130"/>
    </row>
    <row r="122" spans="2:20" x14ac:dyDescent="0.25">
      <c r="B122" s="46" t="s">
        <v>74</v>
      </c>
      <c r="C122" s="47"/>
      <c r="D122" s="48"/>
      <c r="E122" s="5">
        <v>0</v>
      </c>
      <c r="F122" s="132"/>
      <c r="G122" s="130"/>
    </row>
    <row r="123" spans="2:20" x14ac:dyDescent="0.25">
      <c r="B123" s="26" t="s">
        <v>75</v>
      </c>
      <c r="C123" s="28"/>
      <c r="D123" s="133"/>
      <c r="E123" s="5">
        <v>0</v>
      </c>
      <c r="F123" s="132"/>
      <c r="G123" s="134"/>
      <c r="N123" s="160"/>
      <c r="O123" s="160"/>
      <c r="P123" s="160"/>
      <c r="Q123" s="160"/>
      <c r="R123" s="160"/>
    </row>
    <row r="124" spans="2:20" x14ac:dyDescent="0.25">
      <c r="B124" s="135"/>
      <c r="C124" s="135"/>
      <c r="D124" s="135"/>
      <c r="E124" s="132"/>
      <c r="F124" s="132"/>
      <c r="G124" s="134"/>
    </row>
    <row r="125" spans="2:20" ht="29.25" customHeight="1" x14ac:dyDescent="0.25">
      <c r="B125" s="155" t="s">
        <v>138</v>
      </c>
      <c r="C125" s="155"/>
      <c r="D125" s="155"/>
      <c r="E125" s="155"/>
      <c r="F125" s="155"/>
      <c r="G125" s="155"/>
    </row>
    <row r="126" spans="2:20" ht="33" customHeight="1" x14ac:dyDescent="0.25">
      <c r="B126" s="136" t="s">
        <v>76</v>
      </c>
      <c r="C126" s="136"/>
      <c r="D126" s="136"/>
      <c r="E126" s="136"/>
      <c r="F126" s="136"/>
      <c r="G126" s="136"/>
    </row>
    <row r="127" spans="2:20" ht="36" x14ac:dyDescent="0.25">
      <c r="B127" s="137" t="s">
        <v>0</v>
      </c>
      <c r="C127" s="138"/>
      <c r="D127" s="2" t="s">
        <v>1</v>
      </c>
      <c r="E127" s="2" t="s">
        <v>99</v>
      </c>
      <c r="F127" s="2" t="s">
        <v>3</v>
      </c>
      <c r="G127" s="9"/>
    </row>
    <row r="128" spans="2:20" s="9" customFormat="1" x14ac:dyDescent="0.25">
      <c r="B128" s="46" t="s">
        <v>77</v>
      </c>
      <c r="C128" s="48"/>
      <c r="D128" s="71">
        <v>0</v>
      </c>
      <c r="E128" s="71">
        <v>0</v>
      </c>
      <c r="F128" s="71">
        <v>0</v>
      </c>
      <c r="I128" s="107"/>
      <c r="L128" s="107"/>
      <c r="M128" s="107"/>
      <c r="N128" s="107"/>
      <c r="O128" s="107"/>
      <c r="P128" s="107"/>
      <c r="Q128" s="107"/>
      <c r="R128" s="107"/>
      <c r="S128" s="107"/>
      <c r="T128" s="107"/>
    </row>
    <row r="129" spans="1:20" s="9" customFormat="1" ht="23.25" customHeight="1" x14ac:dyDescent="0.25">
      <c r="B129" s="49" t="s">
        <v>100</v>
      </c>
      <c r="C129" s="51"/>
      <c r="D129" s="71">
        <v>0</v>
      </c>
      <c r="E129" s="71">
        <v>0</v>
      </c>
      <c r="F129" s="71">
        <v>0</v>
      </c>
      <c r="I129" s="107"/>
      <c r="L129" s="107"/>
      <c r="M129" s="107"/>
      <c r="N129" s="107"/>
      <c r="O129" s="107"/>
      <c r="P129" s="107"/>
      <c r="Q129" s="107"/>
      <c r="R129" s="107"/>
      <c r="S129" s="107"/>
      <c r="T129" s="107"/>
    </row>
    <row r="130" spans="1:20" s="9" customFormat="1" x14ac:dyDescent="0.25">
      <c r="B130" s="46" t="s">
        <v>101</v>
      </c>
      <c r="C130" s="48"/>
      <c r="D130" s="71">
        <v>0</v>
      </c>
      <c r="E130" s="71">
        <v>0</v>
      </c>
      <c r="F130" s="71">
        <v>0</v>
      </c>
      <c r="I130" s="107"/>
      <c r="L130" s="107"/>
      <c r="M130" s="107"/>
      <c r="N130" s="107"/>
      <c r="O130" s="107"/>
      <c r="P130" s="107"/>
      <c r="Q130" s="107"/>
      <c r="R130" s="107"/>
      <c r="S130" s="107"/>
      <c r="T130" s="107"/>
    </row>
    <row r="131" spans="1:20" s="9" customFormat="1" x14ac:dyDescent="0.25">
      <c r="B131" s="46" t="s">
        <v>102</v>
      </c>
      <c r="C131" s="48"/>
      <c r="D131" s="71">
        <v>0</v>
      </c>
      <c r="E131" s="71">
        <v>0</v>
      </c>
      <c r="F131" s="71">
        <v>0</v>
      </c>
      <c r="I131" s="107"/>
      <c r="L131" s="107"/>
      <c r="M131" s="107"/>
      <c r="N131" s="107"/>
      <c r="O131" s="107"/>
      <c r="P131" s="107"/>
      <c r="Q131" s="107"/>
      <c r="R131" s="107"/>
      <c r="S131" s="107"/>
      <c r="T131" s="107"/>
    </row>
    <row r="132" spans="1:20" s="9" customFormat="1" x14ac:dyDescent="0.25">
      <c r="B132" s="46" t="s">
        <v>78</v>
      </c>
      <c r="C132" s="48"/>
      <c r="D132" s="71">
        <v>0</v>
      </c>
      <c r="E132" s="71">
        <v>0</v>
      </c>
      <c r="F132" s="71">
        <v>0</v>
      </c>
      <c r="I132" s="107"/>
      <c r="L132" s="107"/>
      <c r="M132" s="107"/>
      <c r="N132" s="107"/>
      <c r="O132" s="107"/>
      <c r="P132" s="107"/>
      <c r="Q132" s="107"/>
      <c r="R132" s="107"/>
      <c r="S132" s="107"/>
      <c r="T132" s="107"/>
    </row>
    <row r="133" spans="1:20" x14ac:dyDescent="0.25">
      <c r="A133" s="9"/>
      <c r="B133" s="43" t="s">
        <v>20</v>
      </c>
      <c r="C133" s="126"/>
      <c r="D133" s="127">
        <v>0</v>
      </c>
      <c r="E133" s="71">
        <v>0</v>
      </c>
      <c r="F133" s="71">
        <v>0</v>
      </c>
      <c r="G133" s="9"/>
    </row>
    <row r="134" spans="1:20" x14ac:dyDescent="0.25">
      <c r="A134" s="9"/>
      <c r="B134" s="9"/>
      <c r="C134" s="9"/>
      <c r="D134" s="9"/>
      <c r="E134" s="9"/>
      <c r="F134" s="9"/>
      <c r="G134" s="9"/>
    </row>
    <row r="135" spans="1:20" x14ac:dyDescent="0.25">
      <c r="A135" s="9"/>
      <c r="B135" s="9" t="s">
        <v>106</v>
      </c>
      <c r="C135" s="9"/>
      <c r="D135" s="9"/>
      <c r="E135" s="9"/>
      <c r="F135" s="9"/>
      <c r="G135" s="9"/>
    </row>
    <row r="136" spans="1:20" ht="98.25" customHeight="1" x14ac:dyDescent="0.25">
      <c r="A136" s="9"/>
      <c r="B136" s="155" t="s">
        <v>142</v>
      </c>
      <c r="C136" s="155"/>
      <c r="D136" s="155"/>
      <c r="E136" s="155"/>
      <c r="F136" s="155"/>
      <c r="G136" s="155"/>
    </row>
    <row r="137" spans="1:20" ht="57.75" customHeight="1" x14ac:dyDescent="0.25">
      <c r="A137" s="9"/>
      <c r="B137" s="139" t="s">
        <v>129</v>
      </c>
      <c r="C137" s="139" t="s">
        <v>57</v>
      </c>
      <c r="D137" s="139" t="s">
        <v>133</v>
      </c>
      <c r="E137" s="139"/>
      <c r="F137" s="140" t="s">
        <v>137</v>
      </c>
      <c r="G137" s="141"/>
    </row>
    <row r="138" spans="1:20" s="9" customFormat="1" ht="45" customHeight="1" x14ac:dyDescent="0.25">
      <c r="A138" s="21">
        <v>2</v>
      </c>
      <c r="B138" s="142" t="s">
        <v>128</v>
      </c>
      <c r="C138" s="142"/>
      <c r="D138" s="17">
        <v>0</v>
      </c>
      <c r="E138" s="143" t="s">
        <v>134</v>
      </c>
      <c r="F138" s="144">
        <v>0</v>
      </c>
      <c r="G138" s="145"/>
      <c r="I138" s="107"/>
      <c r="L138" s="107"/>
      <c r="M138" s="107"/>
      <c r="N138" s="107"/>
      <c r="O138" s="107"/>
      <c r="P138" s="107"/>
      <c r="Q138" s="107"/>
      <c r="R138" s="107"/>
      <c r="S138" s="107"/>
      <c r="T138" s="107"/>
    </row>
    <row r="139" spans="1:20" ht="27" customHeight="1" x14ac:dyDescent="0.25">
      <c r="A139" s="9"/>
      <c r="B139" s="146" t="s">
        <v>144</v>
      </c>
      <c r="C139" s="146"/>
      <c r="D139" s="146"/>
      <c r="E139" s="146"/>
      <c r="F139" s="146"/>
      <c r="G139" s="146"/>
    </row>
    <row r="140" spans="1:20" s="9" customFormat="1" ht="36" customHeight="1" x14ac:dyDescent="0.25">
      <c r="A140" s="20"/>
      <c r="B140" s="147" t="s">
        <v>131</v>
      </c>
      <c r="C140" s="148"/>
      <c r="D140" s="148"/>
      <c r="E140" s="148"/>
      <c r="F140" s="148"/>
      <c r="G140" s="148"/>
      <c r="I140" s="107"/>
      <c r="L140" s="107"/>
      <c r="M140" s="107"/>
      <c r="N140" s="107"/>
      <c r="O140" s="107"/>
      <c r="P140" s="107"/>
      <c r="Q140" s="107"/>
      <c r="R140" s="107"/>
      <c r="S140" s="107"/>
      <c r="T140" s="107"/>
    </row>
    <row r="141" spans="1:20" ht="309" customHeight="1" x14ac:dyDescent="0.25">
      <c r="A141" s="9"/>
      <c r="B141" s="149" t="s">
        <v>143</v>
      </c>
      <c r="C141" s="149"/>
      <c r="D141" s="149"/>
      <c r="E141" s="149"/>
      <c r="F141" s="149"/>
      <c r="G141" s="149"/>
    </row>
    <row r="142" spans="1:20" x14ac:dyDescent="0.25">
      <c r="A142" s="9"/>
      <c r="B142" s="9"/>
      <c r="C142" s="9"/>
      <c r="D142" s="9"/>
      <c r="E142" s="9"/>
      <c r="F142" s="9"/>
      <c r="G142" s="9"/>
    </row>
    <row r="143" spans="1:20" ht="40.5" customHeight="1" x14ac:dyDescent="0.25">
      <c r="A143" s="9"/>
      <c r="B143" s="150"/>
      <c r="C143" s="150"/>
      <c r="D143" s="150"/>
      <c r="E143" s="150"/>
      <c r="F143" s="150"/>
      <c r="G143" s="150"/>
    </row>
    <row r="144" spans="1:20" x14ac:dyDescent="0.25">
      <c r="A144" s="9"/>
      <c r="B144" s="148" t="s">
        <v>132</v>
      </c>
      <c r="C144" s="150"/>
      <c r="D144" s="9"/>
      <c r="E144" s="9"/>
      <c r="F144" s="9"/>
      <c r="G144" s="9"/>
    </row>
    <row r="145" spans="1:7" x14ac:dyDescent="0.25">
      <c r="A145" s="9"/>
      <c r="B145" s="150"/>
      <c r="C145" s="150"/>
      <c r="D145" s="9"/>
      <c r="E145" s="9"/>
      <c r="F145" s="9"/>
      <c r="G145" s="9"/>
    </row>
    <row r="146" spans="1:7" x14ac:dyDescent="0.25">
      <c r="A146" s="9"/>
      <c r="B146" s="9"/>
      <c r="C146" s="9"/>
      <c r="D146" s="9"/>
      <c r="E146" s="9"/>
      <c r="F146" s="9"/>
      <c r="G146" s="9"/>
    </row>
    <row r="147" spans="1:7" x14ac:dyDescent="0.25">
      <c r="A147" s="9"/>
      <c r="B147" s="9"/>
      <c r="C147" s="9"/>
      <c r="D147" s="9"/>
      <c r="E147" s="9"/>
      <c r="F147" s="9"/>
      <c r="G147" s="9"/>
    </row>
    <row r="148" spans="1:7" x14ac:dyDescent="0.25">
      <c r="A148" s="9"/>
      <c r="B148" s="9"/>
      <c r="C148" s="9"/>
      <c r="D148" s="9"/>
      <c r="E148" s="9"/>
      <c r="F148" s="9"/>
      <c r="G148" s="9"/>
    </row>
    <row r="149" spans="1:7" x14ac:dyDescent="0.25">
      <c r="A149" s="9"/>
      <c r="B149" s="9"/>
      <c r="C149" s="9"/>
      <c r="D149" s="9"/>
      <c r="E149" s="9"/>
      <c r="F149" s="9"/>
      <c r="G149" s="9"/>
    </row>
    <row r="150" spans="1:7" x14ac:dyDescent="0.25">
      <c r="A150" s="9"/>
      <c r="B150" s="9"/>
      <c r="C150" s="9"/>
      <c r="D150" s="9"/>
      <c r="E150" s="9"/>
      <c r="F150" s="9"/>
      <c r="G150" s="9"/>
    </row>
    <row r="151" spans="1:7" x14ac:dyDescent="0.25">
      <c r="A151" s="9"/>
      <c r="B151" s="9"/>
      <c r="C151" s="9"/>
      <c r="D151" s="9"/>
      <c r="E151" s="9"/>
      <c r="F151" s="9"/>
      <c r="G151" s="9"/>
    </row>
    <row r="152" spans="1:7" x14ac:dyDescent="0.25">
      <c r="A152" s="9"/>
      <c r="B152" s="9"/>
      <c r="C152" s="9"/>
      <c r="D152" s="9"/>
      <c r="E152" s="9"/>
      <c r="F152" s="9"/>
      <c r="G152" s="9"/>
    </row>
    <row r="153" spans="1:7" x14ac:dyDescent="0.25">
      <c r="A153" s="9"/>
      <c r="B153" s="9"/>
      <c r="C153" s="9"/>
      <c r="D153" s="9"/>
      <c r="E153" s="9"/>
      <c r="F153" s="9"/>
      <c r="G153" s="9"/>
    </row>
    <row r="154" spans="1:7" x14ac:dyDescent="0.25">
      <c r="A154" s="9"/>
      <c r="B154" s="9"/>
      <c r="C154" s="9"/>
      <c r="D154" s="9"/>
      <c r="E154" s="9"/>
      <c r="F154" s="9"/>
      <c r="G154" s="9"/>
    </row>
    <row r="155" spans="1:7" x14ac:dyDescent="0.25">
      <c r="A155" s="9"/>
      <c r="B155" s="9"/>
      <c r="C155" s="9"/>
      <c r="D155" s="9"/>
      <c r="E155" s="9"/>
      <c r="F155" s="9"/>
      <c r="G155" s="9"/>
    </row>
    <row r="156" spans="1:7" x14ac:dyDescent="0.25">
      <c r="A156" s="9"/>
      <c r="B156" s="9"/>
      <c r="C156" s="9"/>
      <c r="D156" s="9"/>
      <c r="E156" s="9"/>
      <c r="F156" s="9"/>
      <c r="G156" s="9"/>
    </row>
    <row r="157" spans="1:7" x14ac:dyDescent="0.25">
      <c r="A157" s="9"/>
      <c r="B157" s="9"/>
      <c r="C157" s="9"/>
      <c r="D157" s="9"/>
      <c r="E157" s="9"/>
      <c r="F157" s="9"/>
      <c r="G157" s="9"/>
    </row>
    <row r="158" spans="1:7" x14ac:dyDescent="0.25">
      <c r="A158" s="9"/>
      <c r="B158" s="9"/>
      <c r="C158" s="9"/>
      <c r="D158" s="9"/>
      <c r="E158" s="9"/>
      <c r="F158" s="9"/>
      <c r="G158" s="9"/>
    </row>
    <row r="159" spans="1:7" x14ac:dyDescent="0.25">
      <c r="A159" s="9"/>
      <c r="B159" s="9"/>
      <c r="C159" s="9"/>
      <c r="D159" s="9"/>
      <c r="E159" s="9"/>
      <c r="F159" s="9"/>
      <c r="G159" s="9"/>
    </row>
    <row r="160" spans="1:7" x14ac:dyDescent="0.25">
      <c r="A160" s="9"/>
      <c r="B160" s="9"/>
      <c r="C160" s="9"/>
      <c r="D160" s="9"/>
      <c r="E160" s="9"/>
      <c r="F160" s="9"/>
      <c r="G160" s="9"/>
    </row>
    <row r="161" spans="1:7" x14ac:dyDescent="0.25">
      <c r="A161" s="9"/>
      <c r="B161" s="9"/>
      <c r="C161" s="9"/>
      <c r="D161" s="9"/>
      <c r="E161" s="9"/>
      <c r="F161" s="9"/>
      <c r="G161" s="9"/>
    </row>
    <row r="162" spans="1:7" x14ac:dyDescent="0.25">
      <c r="A162" s="9"/>
      <c r="B162" s="9"/>
      <c r="C162" s="9"/>
      <c r="D162" s="9"/>
      <c r="E162" s="9"/>
      <c r="F162" s="9"/>
      <c r="G162" s="9"/>
    </row>
    <row r="163" spans="1:7" x14ac:dyDescent="0.25">
      <c r="A163" s="9"/>
      <c r="B163" s="9"/>
      <c r="C163" s="9"/>
      <c r="D163" s="9"/>
      <c r="E163" s="9"/>
      <c r="F163" s="9"/>
      <c r="G163" s="9"/>
    </row>
    <row r="164" spans="1:7" x14ac:dyDescent="0.25">
      <c r="A164" s="9"/>
      <c r="B164" s="9"/>
      <c r="C164" s="9"/>
      <c r="D164" s="9"/>
      <c r="E164" s="9"/>
      <c r="F164" s="9"/>
      <c r="G164" s="9"/>
    </row>
    <row r="165" spans="1:7" x14ac:dyDescent="0.25">
      <c r="A165" s="9"/>
      <c r="B165" s="9"/>
      <c r="C165" s="9"/>
      <c r="D165" s="9"/>
      <c r="E165" s="9"/>
      <c r="F165" s="9"/>
      <c r="G165" s="9"/>
    </row>
    <row r="166" spans="1:7" x14ac:dyDescent="0.25">
      <c r="A166" s="9"/>
      <c r="B166" s="9"/>
      <c r="C166" s="9"/>
      <c r="D166" s="9"/>
      <c r="E166" s="9"/>
      <c r="F166" s="9"/>
      <c r="G166" s="9"/>
    </row>
    <row r="167" spans="1:7" x14ac:dyDescent="0.25">
      <c r="A167" s="9"/>
      <c r="B167" s="9"/>
      <c r="C167" s="9"/>
      <c r="D167" s="9"/>
      <c r="E167" s="9"/>
      <c r="F167" s="9"/>
      <c r="G167" s="9"/>
    </row>
    <row r="168" spans="1:7" x14ac:dyDescent="0.25">
      <c r="A168" s="9"/>
      <c r="B168" s="9"/>
      <c r="C168" s="9"/>
      <c r="D168" s="9"/>
      <c r="E168" s="9"/>
      <c r="F168" s="9"/>
      <c r="G168" s="9"/>
    </row>
    <row r="169" spans="1:7" x14ac:dyDescent="0.25">
      <c r="A169" s="9"/>
      <c r="B169" s="9"/>
      <c r="C169" s="9"/>
      <c r="D169" s="9"/>
      <c r="E169" s="9"/>
      <c r="F169" s="9"/>
      <c r="G169" s="9"/>
    </row>
    <row r="170" spans="1:7" x14ac:dyDescent="0.25">
      <c r="A170" s="9"/>
      <c r="B170" s="9"/>
      <c r="C170" s="9"/>
      <c r="D170" s="9"/>
      <c r="E170" s="9"/>
      <c r="F170" s="9"/>
      <c r="G170" s="9"/>
    </row>
    <row r="171" spans="1:7" x14ac:dyDescent="0.25">
      <c r="A171" s="9"/>
      <c r="B171" s="9"/>
      <c r="C171" s="9"/>
      <c r="D171" s="9"/>
      <c r="E171" s="9"/>
      <c r="F171" s="9"/>
      <c r="G171" s="9"/>
    </row>
    <row r="172" spans="1:7" x14ac:dyDescent="0.25">
      <c r="A172" s="9"/>
      <c r="B172" s="9"/>
      <c r="C172" s="9"/>
      <c r="D172" s="9"/>
      <c r="E172" s="9"/>
      <c r="F172" s="9"/>
      <c r="G172" s="9"/>
    </row>
    <row r="173" spans="1:7" x14ac:dyDescent="0.25">
      <c r="A173" s="9"/>
      <c r="B173" s="9"/>
      <c r="C173" s="9"/>
      <c r="D173" s="9"/>
      <c r="E173" s="9"/>
      <c r="F173" s="9"/>
      <c r="G173" s="9"/>
    </row>
    <row r="174" spans="1:7" x14ac:dyDescent="0.25">
      <c r="A174" s="9"/>
      <c r="B174" s="9"/>
      <c r="C174" s="9"/>
      <c r="D174" s="9"/>
      <c r="E174" s="9"/>
      <c r="F174" s="9"/>
      <c r="G174" s="9"/>
    </row>
    <row r="175" spans="1:7" x14ac:dyDescent="0.25">
      <c r="A175" s="9"/>
      <c r="B175" s="9"/>
      <c r="C175" s="9"/>
      <c r="D175" s="9"/>
      <c r="E175" s="9"/>
      <c r="F175" s="9"/>
      <c r="G175" s="9"/>
    </row>
    <row r="176" spans="1:7" x14ac:dyDescent="0.25">
      <c r="A176" s="9"/>
      <c r="B176" s="9"/>
      <c r="C176" s="9"/>
      <c r="D176" s="9"/>
      <c r="E176" s="9"/>
      <c r="F176" s="9"/>
      <c r="G176" s="9"/>
    </row>
  </sheetData>
  <mergeCells count="124">
    <mergeCell ref="B5:G5"/>
    <mergeCell ref="B55:G55"/>
    <mergeCell ref="B83:G83"/>
    <mergeCell ref="B141:G141"/>
    <mergeCell ref="B140:G140"/>
    <mergeCell ref="B139:G139"/>
    <mergeCell ref="B88:D88"/>
    <mergeCell ref="B87:D87"/>
    <mergeCell ref="B85:D85"/>
    <mergeCell ref="B84:D84"/>
    <mergeCell ref="B82:D82"/>
    <mergeCell ref="B125:G125"/>
    <mergeCell ref="F137:G137"/>
    <mergeCell ref="F138:G138"/>
    <mergeCell ref="B102:G102"/>
    <mergeCell ref="C118:D118"/>
    <mergeCell ref="B115:G115"/>
    <mergeCell ref="B116:C116"/>
    <mergeCell ref="B117:C117"/>
    <mergeCell ref="B106:G106"/>
    <mergeCell ref="B107:C107"/>
    <mergeCell ref="B108:C108"/>
    <mergeCell ref="B109:C109"/>
    <mergeCell ref="B110:G110"/>
    <mergeCell ref="B111:C111"/>
    <mergeCell ref="B112:G112"/>
    <mergeCell ref="B113:C113"/>
    <mergeCell ref="B114:C114"/>
    <mergeCell ref="B56:G56"/>
    <mergeCell ref="B54:D54"/>
    <mergeCell ref="B80:G80"/>
    <mergeCell ref="B97:D97"/>
    <mergeCell ref="B99:D99"/>
    <mergeCell ref="B95:D95"/>
    <mergeCell ref="B94:D94"/>
    <mergeCell ref="B93:D93"/>
    <mergeCell ref="B96:D96"/>
    <mergeCell ref="B18:G18"/>
    <mergeCell ref="F19:G19"/>
    <mergeCell ref="F20:G20"/>
    <mergeCell ref="F21:G21"/>
    <mergeCell ref="C41:D41"/>
    <mergeCell ref="C42:D42"/>
    <mergeCell ref="C43:D43"/>
    <mergeCell ref="C44:D44"/>
    <mergeCell ref="C45:D45"/>
    <mergeCell ref="B6:C7"/>
    <mergeCell ref="B12:C12"/>
    <mergeCell ref="B13:C13"/>
    <mergeCell ref="B14:C14"/>
    <mergeCell ref="B15:C15"/>
    <mergeCell ref="B16:C16"/>
    <mergeCell ref="B17:C17"/>
    <mergeCell ref="B8:C8"/>
    <mergeCell ref="B9:C9"/>
    <mergeCell ref="B10:C10"/>
    <mergeCell ref="B11:C11"/>
    <mergeCell ref="B19:E19"/>
    <mergeCell ref="B20:E20"/>
    <mergeCell ref="B21:E21"/>
    <mergeCell ref="B23:C23"/>
    <mergeCell ref="B24:G24"/>
    <mergeCell ref="B25:C25"/>
    <mergeCell ref="B26:C26"/>
    <mergeCell ref="B27:C27"/>
    <mergeCell ref="C46:D46"/>
    <mergeCell ref="C47:D47"/>
    <mergeCell ref="C48:D48"/>
    <mergeCell ref="C49:D49"/>
    <mergeCell ref="C50:D50"/>
    <mergeCell ref="C64:D64"/>
    <mergeCell ref="C65:D65"/>
    <mergeCell ref="C61:D61"/>
    <mergeCell ref="C62:D62"/>
    <mergeCell ref="C63:D63"/>
    <mergeCell ref="B66:D66"/>
    <mergeCell ref="D72:D78"/>
    <mergeCell ref="E72:E78"/>
    <mergeCell ref="C57:D57"/>
    <mergeCell ref="B1:G1"/>
    <mergeCell ref="B136:G136"/>
    <mergeCell ref="B119:D119"/>
    <mergeCell ref="B120:D120"/>
    <mergeCell ref="B121:D121"/>
    <mergeCell ref="B122:D122"/>
    <mergeCell ref="B130:C130"/>
    <mergeCell ref="B131:C131"/>
    <mergeCell ref="B132:C132"/>
    <mergeCell ref="B133:C133"/>
    <mergeCell ref="B126:G126"/>
    <mergeCell ref="B127:C127"/>
    <mergeCell ref="B128:C128"/>
    <mergeCell ref="B129:C129"/>
    <mergeCell ref="B103:G103"/>
    <mergeCell ref="B105:C105"/>
    <mergeCell ref="B104:C104"/>
    <mergeCell ref="B89:D89"/>
    <mergeCell ref="B90:D90"/>
    <mergeCell ref="B91:D91"/>
    <mergeCell ref="B92:D92"/>
    <mergeCell ref="B28:C28"/>
    <mergeCell ref="B22:G22"/>
    <mergeCell ref="M120:N120"/>
    <mergeCell ref="B144:C145"/>
    <mergeCell ref="B143:G143"/>
    <mergeCell ref="B138:C138"/>
    <mergeCell ref="B29:C29"/>
    <mergeCell ref="B30:C30"/>
    <mergeCell ref="B32:G32"/>
    <mergeCell ref="C33:D33"/>
    <mergeCell ref="C34:D34"/>
    <mergeCell ref="C35:D35"/>
    <mergeCell ref="C36:D36"/>
    <mergeCell ref="C37:D37"/>
    <mergeCell ref="C38:D38"/>
    <mergeCell ref="C39:D39"/>
    <mergeCell ref="G72:G78"/>
    <mergeCell ref="C40:D40"/>
    <mergeCell ref="C58:D58"/>
    <mergeCell ref="C59:D59"/>
    <mergeCell ref="C60:D60"/>
    <mergeCell ref="C51:D51"/>
    <mergeCell ref="C52:D52"/>
    <mergeCell ref="C53:D53"/>
  </mergeCells>
  <pageMargins left="0.25" right="0.25" top="0.75" bottom="0.75" header="0.3" footer="0.3"/>
  <pageSetup paperSize="258"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ITBOY</dc:creator>
  <cp:lastModifiedBy>hp</cp:lastModifiedBy>
  <dcterms:created xsi:type="dcterms:W3CDTF">2018-11-13T20:18:02Z</dcterms:created>
  <dcterms:modified xsi:type="dcterms:W3CDTF">2020-07-29T01:06:57Z</dcterms:modified>
</cp:coreProperties>
</file>